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65" windowWidth="11100" windowHeight="6090" tabRatio="835" activeTab="1"/>
  </bookViews>
  <sheets>
    <sheet name="Employee Name, CWID#, &amp; Dept.  " sheetId="1" r:id="rId1"/>
    <sheet name="Beginning 5-01-16" sheetId="2" r:id="rId2"/>
    <sheet name="Beginning 5-15-16" sheetId="3" r:id="rId3"/>
    <sheet name="Beginning 5-29-16" sheetId="4" r:id="rId4"/>
    <sheet name="Beginning 6-12-16" sheetId="5" r:id="rId5"/>
    <sheet name="Beginning 6-26-16" sheetId="6" r:id="rId6"/>
  </sheets>
  <externalReferences>
    <externalReference r:id="rId9"/>
  </externalReferences>
  <definedNames>
    <definedName name="ACCRUE_LEAVE">'Employee Name, CWID#, &amp; Dept.  '!$I$5</definedName>
    <definedName name="ANNUAL_CALC_BAL">'Employee Name, CWID#, &amp; Dept.  '!A65536+'Employee Name, CWID#, &amp; Dept.  '!IU1-'Employee Name, CWID#, &amp; Dept.  '!IV1</definedName>
    <definedName name="BeginBalanceComp">'[1]Employee'!$J$11</definedName>
    <definedName name="COMP_CALC_BAL">'Employee Name, CWID#, &amp; Dept.  '!A65536+'Employee Name, CWID#, &amp; Dept.  '!IU1-'Employee Name, CWID#, &amp; Dept.  '!IV1</definedName>
    <definedName name="CONT_EMPLOY">'Employee Name, CWID#, &amp; Dept.  '!$I$1</definedName>
    <definedName name="EligibleforOvertime">'[1]Employee'!$I$3</definedName>
    <definedName name="FTE">'Employee Name, CWID#, &amp; Dept.  '!$I$2</definedName>
    <definedName name="IUH">#REF!+#REF!-#REF!</definedName>
    <definedName name="LEAVE_TABLE">'Employee Name, CWID#, &amp; Dept.  '!$M$7:$O$9</definedName>
    <definedName name="NAME">'[1]Employee'!$B$1</definedName>
    <definedName name="OvertimeRate">'[1]Employee'!$I$4</definedName>
    <definedName name="paidOTWeek1" localSheetId="1">'Beginning 5-01-16'!$H$16</definedName>
    <definedName name="paidOTWeek1" localSheetId="2">'Beginning 5-15-16'!$H$16</definedName>
    <definedName name="paidOTWeek1" localSheetId="3">'Beginning 5-29-16'!$H$16</definedName>
    <definedName name="paidOTWeek1" localSheetId="4">'Beginning 6-12-16'!$H$16</definedName>
    <definedName name="paidOTWeek1" localSheetId="5">'Beginning 6-26-16'!$H$16</definedName>
    <definedName name="paidOTWeek1">#REF!</definedName>
    <definedName name="paidOTWeek2" localSheetId="1">'Beginning 5-01-16'!$H$33</definedName>
    <definedName name="paidOTWeek2" localSheetId="2">'Beginning 5-15-16'!$H$33</definedName>
    <definedName name="paidOTWeek2" localSheetId="3">'Beginning 5-29-16'!$H$33</definedName>
    <definedName name="paidOTWeek2" localSheetId="4">'Beginning 6-12-16'!$H$33</definedName>
    <definedName name="paidOTWeek2" localSheetId="5">'Beginning 6-26-16'!$H$33</definedName>
    <definedName name="paidOTWeek2">#REF!</definedName>
    <definedName name="PERIOD">'Employee Name, CWID#, &amp; Dept.  '!$I$6</definedName>
    <definedName name="RPT" localSheetId="1">IF(OR('Beginning 5-01-16'!IK1&gt;'Beginning 5-01-16'!IL1,'Beginning 5-01-16'!IM1&gt;'Beginning 5-01-16'!IN1,'Beginning 5-01-16'!IO1&gt;'Beginning 5-01-16'!IP1),"ERR",SUM('Beginning 5-01-16'!IQ1:IT1)+'Beginning 5-01-16'!IV1)</definedName>
    <definedName name="RPT" localSheetId="2">IF(OR('Beginning 5-15-16'!IK1&gt;'Beginning 5-15-16'!IL1,'Beginning 5-15-16'!IM1&gt;'Beginning 5-15-16'!IN1,'Beginning 5-15-16'!IO1&gt;'Beginning 5-15-16'!IP1),"ERR",SUM('Beginning 5-15-16'!IQ1:IT1)+'Beginning 5-15-16'!IV1)</definedName>
    <definedName name="RPT" localSheetId="3">IF(OR('Beginning 5-29-16'!IK1&gt;'Beginning 5-29-16'!IL1,'Beginning 5-29-16'!IM1&gt;'Beginning 5-29-16'!IN1,'Beginning 5-29-16'!IO1&gt;'Beginning 5-29-16'!IP1),"ERR",SUM('Beginning 5-29-16'!IQ1:IT1)+'Beginning 5-29-16'!IV1)</definedName>
    <definedName name="RPT" localSheetId="4">IF(OR('Beginning 6-12-16'!IK1&gt;'Beginning 6-12-16'!IL1,'Beginning 6-12-16'!IM1&gt;'Beginning 6-12-16'!IN1,'Beginning 6-12-16'!IO1&gt;'Beginning 6-12-16'!IP1),"ERR",SUM('Beginning 6-12-16'!IQ1:IT1)+'Beginning 6-12-16'!IV1)</definedName>
    <definedName name="RPT" localSheetId="5">IF(OR('Beginning 6-26-16'!IK1&gt;'Beginning 6-26-16'!IL1,'Beginning 6-26-16'!IM1&gt;'Beginning 6-26-16'!IN1,'Beginning 6-26-16'!IO1&gt;'Beginning 6-26-16'!IP1),"ERR",SUM('Beginning 6-26-16'!IQ1:IT1)+'Beginning 6-26-16'!IV1)</definedName>
    <definedName name="RPT">IF(OR(#REF!&gt;#REF!,#REF!&gt;#REF!,#REF!&gt;#REF!),"ERR",SUM(#REF!)+#REF!)</definedName>
    <definedName name="SICK_CALC_BAL">'Employee Name, CWID#, &amp; Dept.  '!A65536+'Employee Name, CWID#, &amp; Dept.  '!IU1-'Employee Name, CWID#, &amp; Dept.  '!IV1</definedName>
    <definedName name="SSN">'[1]Employee'!$B$2</definedName>
    <definedName name="START_DATE" localSheetId="1">'Beginning 5-01-16'!$C$4</definedName>
    <definedName name="START_DATE" localSheetId="2">'Beginning 5-15-16'!$C$4</definedName>
    <definedName name="START_DATE" localSheetId="3">'Beginning 5-29-16'!$C$4</definedName>
    <definedName name="START_DATE" localSheetId="4">'Beginning 6-12-16'!$C$4</definedName>
    <definedName name="START_DATE" localSheetId="5">'Beginning 6-26-16'!$C$4</definedName>
    <definedName name="START_DATE">#REF!</definedName>
  </definedNames>
  <calcPr fullCalcOnLoad="1"/>
</workbook>
</file>

<file path=xl/sharedStrings.xml><?xml version="1.0" encoding="utf-8"?>
<sst xmlns="http://schemas.openxmlformats.org/spreadsheetml/2006/main" count="633" uniqueCount="113">
  <si>
    <t>NAME:</t>
  </si>
  <si>
    <t>FTE:</t>
  </si>
  <si>
    <t>ELIGIBLE FOR OVERTIME?</t>
  </si>
  <si>
    <t>Y</t>
  </si>
  <si>
    <t>Dept #</t>
  </si>
  <si>
    <t>OVERTIME RATE:</t>
  </si>
  <si>
    <t>ACCRUE LEAVE?</t>
  </si>
  <si>
    <t>FIRST WORKDAY IN FY:</t>
  </si>
  <si>
    <t>PERIOD NUMBER:</t>
  </si>
  <si>
    <t>Years</t>
  </si>
  <si>
    <t>Accrual</t>
  </si>
  <si>
    <t>Max</t>
  </si>
  <si>
    <t>ANNUAL LEAVE</t>
  </si>
  <si>
    <t>SICK LEAVE</t>
  </si>
  <si>
    <t>COMPENSATORY TIME</t>
  </si>
  <si>
    <t>PAY</t>
  </si>
  <si>
    <t>Maximum Accrual</t>
  </si>
  <si>
    <t>See chart</t>
  </si>
  <si>
    <t>PERIOD</t>
  </si>
  <si>
    <t>Accrual Amount</t>
  </si>
  <si>
    <t>BEGIN</t>
  </si>
  <si>
    <t>Used</t>
  </si>
  <si>
    <t>Balance</t>
  </si>
  <si>
    <t>Prior Period Annual Accrual Amount</t>
  </si>
  <si>
    <t>Begin</t>
  </si>
  <si>
    <t>Military Time Cheat Sheet</t>
  </si>
  <si>
    <t>Military</t>
  </si>
  <si>
    <t>Standard</t>
  </si>
  <si>
    <t>PM</t>
  </si>
  <si>
    <t>24:00</t>
  </si>
  <si>
    <t>AM</t>
  </si>
  <si>
    <t>Please fill in only the yellow boxes in order to track your time</t>
  </si>
  <si>
    <t>EMPLOYEE START DATE:</t>
  </si>
  <si>
    <t>PERIOD:</t>
  </si>
  <si>
    <t>TO</t>
  </si>
  <si>
    <t>YEARS EMPLOYEE HAS WORKED:</t>
  </si>
  <si>
    <t xml:space="preserve"> </t>
  </si>
  <si>
    <t>FTE</t>
  </si>
  <si>
    <t>Enter in Military time with a colon and DO NOT skip columns</t>
  </si>
  <si>
    <t>OTH LV</t>
  </si>
  <si>
    <t>DATE</t>
  </si>
  <si>
    <t>DAY</t>
  </si>
  <si>
    <t>IN</t>
  </si>
  <si>
    <t>OUT</t>
  </si>
  <si>
    <t>WRKD</t>
  </si>
  <si>
    <t>AL</t>
  </si>
  <si>
    <t>SL</t>
  </si>
  <si>
    <t>CL</t>
  </si>
  <si>
    <t>TYPE</t>
  </si>
  <si>
    <t>HRS</t>
  </si>
  <si>
    <t>RPT</t>
  </si>
  <si>
    <t>SAT</t>
  </si>
  <si>
    <t>SUN</t>
  </si>
  <si>
    <t>MON</t>
  </si>
  <si>
    <t>TUE</t>
  </si>
  <si>
    <t>WED</t>
  </si>
  <si>
    <t>THU</t>
  </si>
  <si>
    <t>FRI</t>
  </si>
  <si>
    <t>HRS PAID OT:</t>
  </si>
  <si>
    <t>WORKED:</t>
  </si>
  <si>
    <t>PAID:</t>
  </si>
  <si>
    <t>Comp Accrual Week 1</t>
  </si>
  <si>
    <t>Total Leave:</t>
  </si>
  <si>
    <t>HOURS ROUNDED</t>
  </si>
  <si>
    <t>1.0 Time:</t>
  </si>
  <si>
    <t>53 MIN TO 07 MIN = 1.00 HOUR</t>
  </si>
  <si>
    <t>1.5 Time:</t>
  </si>
  <si>
    <t>08 MIN TO 22 MIN = 0.25 HOUR</t>
  </si>
  <si>
    <t>AD = Administrative</t>
  </si>
  <si>
    <t>23 MIN TO 37 MIN = 0.50 HOUR</t>
  </si>
  <si>
    <t>FL = Funeral Leave</t>
  </si>
  <si>
    <t>38 MIN TO 52 MIN = 0.75 HOUR</t>
  </si>
  <si>
    <t>Comp Accrual Week 2</t>
  </si>
  <si>
    <t>TOTAL  WORKED:</t>
  </si>
  <si>
    <t>TOTAL  PAID:</t>
  </si>
  <si>
    <t>FOR PAYROLL USE ONLY</t>
  </si>
  <si>
    <t>Overtime/Comp Forward</t>
  </si>
  <si>
    <t>AL=</t>
  </si>
  <si>
    <t>hrs. Overtime</t>
  </si>
  <si>
    <t>Comp Accrued</t>
  </si>
  <si>
    <t>SL=</t>
  </si>
  <si>
    <t>Subtotal</t>
  </si>
  <si>
    <t>Less Total Used</t>
  </si>
  <si>
    <t>Balance Forward</t>
  </si>
  <si>
    <t>CL=</t>
  </si>
  <si>
    <t>Max accruable comp leave = 170.00</t>
  </si>
  <si>
    <t>OTHER=</t>
  </si>
  <si>
    <t>*Overtime must be approved by supervisor</t>
  </si>
  <si>
    <t>*Initials</t>
  </si>
  <si>
    <t>to be paid, otherwise it will be comped.</t>
  </si>
  <si>
    <t>Time is rounded for ease in calculation.  Patterns of repeated early or late times beginning or ending work is a performance</t>
  </si>
  <si>
    <t>matter that your supervisor will discuss with you.  Falsifying time is grounds for disciplinary action, including possible</t>
  </si>
  <si>
    <t>termination.</t>
  </si>
  <si>
    <t>EMPLOYEE'S SIGNATURE:</t>
  </si>
  <si>
    <t>SUPERVISOR'S SIGNATURE:</t>
  </si>
  <si>
    <t>FL Relationship:</t>
  </si>
  <si>
    <t xml:space="preserve">relationship at the bottom </t>
  </si>
  <si>
    <t xml:space="preserve">***If Funeral Leave is used, enter the </t>
  </si>
  <si>
    <t>HL</t>
  </si>
  <si>
    <t>JD = Jury Duty</t>
  </si>
  <si>
    <t>(Enter your Department Number as assigned)</t>
  </si>
  <si>
    <t>HL=</t>
  </si>
  <si>
    <t>OTHER TYPES OF LEAVE</t>
  </si>
  <si>
    <t>MT = Military Leave</t>
  </si>
  <si>
    <t>(ENTER OVERTIME HOURS TO BE PAID IN 'HRS PAID OT', YELLOW BOX)</t>
  </si>
  <si>
    <t xml:space="preserve"> - use  the "delete" key to erase</t>
  </si>
  <si>
    <t>CWID:</t>
  </si>
  <si>
    <t>************</t>
  </si>
  <si>
    <t>*****</t>
  </si>
  <si>
    <t>Date</t>
  </si>
  <si>
    <t>000-00-000</t>
  </si>
  <si>
    <t>N</t>
  </si>
  <si>
    <t>EMPLOYEE ENTERS NAME HERE AND IT WILL PULL OVER TO ALL THE OTHER WORKSHEETS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</si>
</sst>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m/dd/yy"/>
    <numFmt numFmtId="166" formatCode="mm/dd"/>
    <numFmt numFmtId="167" formatCode="h:mmAM/PM"/>
    <numFmt numFmtId="168" formatCode="00.00"/>
    <numFmt numFmtId="169" formatCode="0.00_)"/>
    <numFmt numFmtId="170" formatCode="000\-00\-0000"/>
    <numFmt numFmtId="171" formatCode="mmm\-yyyy"/>
    <numFmt numFmtId="172" formatCode="0.0"/>
  </numFmts>
  <fonts count="50">
    <font>
      <sz val="10"/>
      <name val="Arial"/>
      <family val="0"/>
    </font>
    <font>
      <b/>
      <sz val="1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10"/>
      <color indexed="14"/>
      <name val="MS Sans Serif"/>
      <family val="2"/>
    </font>
    <font>
      <sz val="10"/>
      <color indexed="10"/>
      <name val="MS Sans Serif"/>
      <family val="2"/>
    </font>
    <font>
      <sz val="10"/>
      <color indexed="33"/>
      <name val="MS Sans Serif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9"/>
      <name val="Arial"/>
      <family val="2"/>
    </font>
    <font>
      <b/>
      <sz val="13.5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2" fontId="2" fillId="33" borderId="15" xfId="0" applyNumberFormat="1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2" fontId="2" fillId="33" borderId="15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0" fontId="0" fillId="0" borderId="0" xfId="55">
      <alignment/>
      <protection/>
    </xf>
    <xf numFmtId="0" fontId="5" fillId="0" borderId="10" xfId="55" applyFont="1" applyBorder="1" applyAlignment="1">
      <alignment horizontal="center"/>
      <protection/>
    </xf>
    <xf numFmtId="20" fontId="0" fillId="0" borderId="0" xfId="55" applyNumberFormat="1">
      <alignment/>
      <protection/>
    </xf>
    <xf numFmtId="20" fontId="0" fillId="0" borderId="0" xfId="55" applyNumberFormat="1" applyAlignment="1" quotePrefix="1">
      <alignment horizontal="right"/>
      <protection/>
    </xf>
    <xf numFmtId="0" fontId="3" fillId="0" borderId="0" xfId="0" applyFont="1" applyAlignment="1" applyProtection="1">
      <alignment/>
      <protection/>
    </xf>
    <xf numFmtId="20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20" fontId="2" fillId="0" borderId="17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67" fontId="3" fillId="0" borderId="19" xfId="0" applyNumberFormat="1" applyFont="1" applyFill="1" applyBorder="1" applyAlignment="1" applyProtection="1">
      <alignment/>
      <protection locked="0"/>
    </xf>
    <xf numFmtId="43" fontId="2" fillId="0" borderId="19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 horizontal="right"/>
      <protection locked="0"/>
    </xf>
    <xf numFmtId="20" fontId="3" fillId="0" borderId="19" xfId="0" applyNumberFormat="1" applyFont="1" applyFill="1" applyBorder="1" applyAlignment="1" applyProtection="1">
      <alignment horizontal="right"/>
      <protection locked="0"/>
    </xf>
    <xf numFmtId="2" fontId="3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20" fontId="3" fillId="0" borderId="20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" fontId="3" fillId="0" borderId="21" xfId="0" applyNumberFormat="1" applyFont="1" applyFill="1" applyBorder="1" applyAlignment="1" applyProtection="1">
      <alignment/>
      <protection/>
    </xf>
    <xf numFmtId="168" fontId="3" fillId="0" borderId="12" xfId="0" applyNumberFormat="1" applyFont="1" applyFill="1" applyBorder="1" applyAlignment="1" applyProtection="1">
      <alignment/>
      <protection/>
    </xf>
    <xf numFmtId="2" fontId="2" fillId="33" borderId="12" xfId="0" applyNumberFormat="1" applyFont="1" applyFill="1" applyBorder="1" applyAlignment="1" applyProtection="1">
      <alignment/>
      <protection locked="0"/>
    </xf>
    <xf numFmtId="2" fontId="3" fillId="0" borderId="16" xfId="0" applyNumberFormat="1" applyFont="1" applyFill="1" applyBorder="1" applyAlignment="1" applyProtection="1">
      <alignment/>
      <protection/>
    </xf>
    <xf numFmtId="2" fontId="3" fillId="0" borderId="17" xfId="0" applyNumberFormat="1" applyFont="1" applyFill="1" applyBorder="1" applyAlignment="1" applyProtection="1">
      <alignment/>
      <protection/>
    </xf>
    <xf numFmtId="2" fontId="3" fillId="0" borderId="18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168" fontId="3" fillId="0" borderId="22" xfId="0" applyNumberFormat="1" applyFont="1" applyFill="1" applyBorder="1" applyAlignment="1" applyProtection="1">
      <alignment/>
      <protection/>
    </xf>
    <xf numFmtId="2" fontId="3" fillId="0" borderId="22" xfId="0" applyNumberFormat="1" applyFont="1" applyFill="1" applyBorder="1" applyAlignment="1" applyProtection="1">
      <alignment/>
      <protection/>
    </xf>
    <xf numFmtId="168" fontId="3" fillId="0" borderId="22" xfId="0" applyNumberFormat="1" applyFont="1" applyFill="1" applyBorder="1" applyAlignment="1" applyProtection="1">
      <alignment horizontal="left"/>
      <protection/>
    </xf>
    <xf numFmtId="0" fontId="3" fillId="0" borderId="22" xfId="0" applyFont="1" applyBorder="1" applyAlignment="1">
      <alignment/>
    </xf>
    <xf numFmtId="1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Continuous"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0" fontId="3" fillId="0" borderId="24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Continuous"/>
      <protection/>
    </xf>
    <xf numFmtId="168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>
      <alignment/>
    </xf>
    <xf numFmtId="16" fontId="3" fillId="0" borderId="25" xfId="0" applyNumberFormat="1" applyFont="1" applyFill="1" applyBorder="1" applyAlignment="1" applyProtection="1">
      <alignment horizontal="centerContinuous"/>
      <protection/>
    </xf>
    <xf numFmtId="0" fontId="3" fillId="0" borderId="26" xfId="0" applyFont="1" applyBorder="1" applyAlignment="1" applyProtection="1">
      <alignment horizontal="centerContinuous"/>
      <protection/>
    </xf>
    <xf numFmtId="0" fontId="3" fillId="0" borderId="27" xfId="0" applyFont="1" applyBorder="1" applyAlignment="1" applyProtection="1">
      <alignment horizontal="centerContinuous"/>
      <protection/>
    </xf>
    <xf numFmtId="2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16" fontId="3" fillId="0" borderId="28" xfId="0" applyNumberFormat="1" applyFont="1" applyFill="1" applyBorder="1" applyAlignment="1" applyProtection="1">
      <alignment horizontal="centerContinuous"/>
      <protection/>
    </xf>
    <xf numFmtId="0" fontId="3" fillId="0" borderId="29" xfId="0" applyFont="1" applyBorder="1" applyAlignment="1" applyProtection="1">
      <alignment horizontal="centerContinuous"/>
      <protection/>
    </xf>
    <xf numFmtId="0" fontId="3" fillId="0" borderId="30" xfId="0" applyFont="1" applyBorder="1" applyAlignment="1" applyProtection="1">
      <alignment horizontal="centerContinuous"/>
      <protection/>
    </xf>
    <xf numFmtId="16" fontId="2" fillId="0" borderId="16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2" fontId="3" fillId="0" borderId="31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20" fontId="3" fillId="0" borderId="24" xfId="0" applyNumberFormat="1" applyFont="1" applyFill="1" applyBorder="1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24" xfId="0" applyNumberFormat="1" applyFont="1" applyFill="1" applyBorder="1" applyAlignment="1" applyProtection="1">
      <alignment/>
      <protection/>
    </xf>
    <xf numFmtId="2" fontId="3" fillId="0" borderId="34" xfId="0" applyNumberFormat="1" applyFont="1" applyFill="1" applyBorder="1" applyAlignment="1" applyProtection="1">
      <alignment/>
      <protection/>
    </xf>
    <xf numFmtId="2" fontId="3" fillId="0" borderId="35" xfId="0" applyNumberFormat="1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/>
    </xf>
    <xf numFmtId="2" fontId="3" fillId="0" borderId="26" xfId="0" applyNumberFormat="1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3" fillId="0" borderId="36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2" fontId="3" fillId="0" borderId="33" xfId="0" applyNumberFormat="1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20" fontId="10" fillId="0" borderId="0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20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2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7" fillId="0" borderId="0" xfId="0" applyNumberFormat="1" applyFont="1" applyFill="1" applyBorder="1" applyAlignment="1" applyProtection="1">
      <alignment horizontal="centerContinuous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166" fontId="3" fillId="0" borderId="38" xfId="0" applyNumberFormat="1" applyFont="1" applyFill="1" applyBorder="1" applyAlignment="1" applyProtection="1">
      <alignment/>
      <protection/>
    </xf>
    <xf numFmtId="20" fontId="3" fillId="0" borderId="19" xfId="0" applyNumberFormat="1" applyFont="1" applyFill="1" applyBorder="1" applyAlignment="1" applyProtection="1">
      <alignment/>
      <protection locked="0"/>
    </xf>
    <xf numFmtId="20" fontId="3" fillId="0" borderId="25" xfId="0" applyNumberFormat="1" applyFont="1" applyFill="1" applyBorder="1" applyAlignment="1" applyProtection="1">
      <alignment/>
      <protection/>
    </xf>
    <xf numFmtId="20" fontId="3" fillId="0" borderId="33" xfId="0" applyNumberFormat="1" applyFont="1" applyFill="1" applyBorder="1" applyAlignment="1" applyProtection="1">
      <alignment/>
      <protection/>
    </xf>
    <xf numFmtId="20" fontId="3" fillId="0" borderId="25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2" fontId="2" fillId="0" borderId="39" xfId="0" applyNumberFormat="1" applyFont="1" applyFill="1" applyBorder="1" applyAlignment="1" applyProtection="1">
      <alignment horizontal="center"/>
      <protection/>
    </xf>
    <xf numFmtId="2" fontId="2" fillId="0" borderId="31" xfId="0" applyNumberFormat="1" applyFont="1" applyFill="1" applyBorder="1" applyAlignment="1" applyProtection="1">
      <alignment horizontal="center"/>
      <protection/>
    </xf>
    <xf numFmtId="2" fontId="3" fillId="0" borderId="33" xfId="0" applyNumberFormat="1" applyFont="1" applyFill="1" applyBorder="1" applyAlignment="1" applyProtection="1">
      <alignment horizontal="centerContinuous"/>
      <protection/>
    </xf>
    <xf numFmtId="2" fontId="3" fillId="0" borderId="40" xfId="0" applyNumberFormat="1" applyFont="1" applyFill="1" applyBorder="1" applyAlignment="1" applyProtection="1">
      <alignment/>
      <protection locked="0"/>
    </xf>
    <xf numFmtId="2" fontId="3" fillId="0" borderId="41" xfId="0" applyNumberFormat="1" applyFont="1" applyFill="1" applyBorder="1" applyAlignment="1" applyProtection="1">
      <alignment/>
      <protection locked="0"/>
    </xf>
    <xf numFmtId="2" fontId="2" fillId="0" borderId="37" xfId="0" applyNumberFormat="1" applyFont="1" applyFill="1" applyBorder="1" applyAlignment="1" applyProtection="1">
      <alignment horizontal="center"/>
      <protection/>
    </xf>
    <xf numFmtId="168" fontId="3" fillId="34" borderId="24" xfId="0" applyNumberFormat="1" applyFont="1" applyFill="1" applyBorder="1" applyAlignment="1" applyProtection="1">
      <alignment/>
      <protection/>
    </xf>
    <xf numFmtId="2" fontId="3" fillId="0" borderId="42" xfId="0" applyNumberFormat="1" applyFont="1" applyFill="1" applyBorder="1" applyAlignment="1" applyProtection="1">
      <alignment/>
      <protection locked="0"/>
    </xf>
    <xf numFmtId="2" fontId="3" fillId="0" borderId="22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2" fontId="3" fillId="0" borderId="27" xfId="0" applyNumberFormat="1" applyFont="1" applyFill="1" applyBorder="1" applyAlignment="1" applyProtection="1">
      <alignment horizontal="center"/>
      <protection/>
    </xf>
    <xf numFmtId="2" fontId="3" fillId="0" borderId="30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/>
      <protection/>
    </xf>
    <xf numFmtId="168" fontId="3" fillId="0" borderId="11" xfId="0" applyNumberFormat="1" applyFont="1" applyFill="1" applyBorder="1" applyAlignment="1" applyProtection="1">
      <alignment/>
      <protection/>
    </xf>
    <xf numFmtId="168" fontId="3" fillId="0" borderId="37" xfId="0" applyNumberFormat="1" applyFont="1" applyFill="1" applyBorder="1" applyAlignment="1" applyProtection="1">
      <alignment/>
      <protection/>
    </xf>
    <xf numFmtId="168" fontId="3" fillId="0" borderId="11" xfId="0" applyNumberFormat="1" applyFont="1" applyFill="1" applyBorder="1" applyAlignment="1" applyProtection="1">
      <alignment/>
      <protection/>
    </xf>
    <xf numFmtId="168" fontId="3" fillId="0" borderId="13" xfId="0" applyNumberFormat="1" applyFont="1" applyFill="1" applyBorder="1" applyAlignment="1" applyProtection="1">
      <alignment/>
      <protection/>
    </xf>
    <xf numFmtId="168" fontId="3" fillId="0" borderId="37" xfId="0" applyNumberFormat="1" applyFont="1" applyFill="1" applyBorder="1" applyAlignment="1" applyProtection="1">
      <alignment/>
      <protection/>
    </xf>
    <xf numFmtId="2" fontId="14" fillId="0" borderId="18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12" xfId="0" applyFont="1" applyBorder="1" applyAlignment="1">
      <alignment/>
    </xf>
    <xf numFmtId="20" fontId="3" fillId="0" borderId="22" xfId="0" applyNumberFormat="1" applyFont="1" applyFill="1" applyBorder="1" applyAlignment="1" applyProtection="1">
      <alignment/>
      <protection/>
    </xf>
    <xf numFmtId="168" fontId="2" fillId="0" borderId="34" xfId="0" applyNumberFormat="1" applyFont="1" applyFill="1" applyBorder="1" applyAlignment="1" applyProtection="1">
      <alignment horizontal="left"/>
      <protection/>
    </xf>
    <xf numFmtId="2" fontId="7" fillId="0" borderId="35" xfId="0" applyNumberFormat="1" applyFont="1" applyFill="1" applyBorder="1" applyAlignment="1" applyProtection="1">
      <alignment horizontal="centerContinuous"/>
      <protection/>
    </xf>
    <xf numFmtId="0" fontId="3" fillId="0" borderId="35" xfId="0" applyFont="1" applyBorder="1" applyAlignment="1" applyProtection="1">
      <alignment horizontal="centerContinuous"/>
      <protection/>
    </xf>
    <xf numFmtId="0" fontId="0" fillId="0" borderId="43" xfId="0" applyBorder="1" applyAlignment="1">
      <alignment/>
    </xf>
    <xf numFmtId="168" fontId="3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20" fontId="3" fillId="0" borderId="10" xfId="0" applyNumberFormat="1" applyFont="1" applyBorder="1" applyAlignment="1">
      <alignment/>
    </xf>
    <xf numFmtId="2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22" xfId="0" applyFont="1" applyFill="1" applyBorder="1" applyAlignment="1" applyProtection="1">
      <alignment/>
      <protection locked="0"/>
    </xf>
    <xf numFmtId="166" fontId="3" fillId="36" borderId="38" xfId="0" applyNumberFormat="1" applyFont="1" applyFill="1" applyBorder="1" applyAlignment="1" applyProtection="1">
      <alignment/>
      <protection/>
    </xf>
    <xf numFmtId="167" fontId="3" fillId="36" borderId="19" xfId="0" applyNumberFormat="1" applyFont="1" applyFill="1" applyBorder="1" applyAlignment="1" applyProtection="1">
      <alignment/>
      <protection locked="0"/>
    </xf>
    <xf numFmtId="43" fontId="2" fillId="36" borderId="19" xfId="0" applyNumberFormat="1" applyFont="1" applyFill="1" applyBorder="1" applyAlignment="1" applyProtection="1">
      <alignment/>
      <protection/>
    </xf>
    <xf numFmtId="2" fontId="3" fillId="36" borderId="19" xfId="0" applyNumberFormat="1" applyFont="1" applyFill="1" applyBorder="1" applyAlignment="1" applyProtection="1">
      <alignment horizontal="right"/>
      <protection locked="0"/>
    </xf>
    <xf numFmtId="20" fontId="3" fillId="36" borderId="19" xfId="0" applyNumberFormat="1" applyFont="1" applyFill="1" applyBorder="1" applyAlignment="1" applyProtection="1">
      <alignment horizontal="right"/>
      <protection locked="0"/>
    </xf>
    <xf numFmtId="2" fontId="3" fillId="36" borderId="19" xfId="0" applyNumberFormat="1" applyFont="1" applyFill="1" applyBorder="1" applyAlignment="1" applyProtection="1">
      <alignment/>
      <protection locked="0"/>
    </xf>
    <xf numFmtId="2" fontId="3" fillId="36" borderId="41" xfId="0" applyNumberFormat="1" applyFont="1" applyFill="1" applyBorder="1" applyAlignment="1" applyProtection="1">
      <alignment/>
      <protection locked="0"/>
    </xf>
    <xf numFmtId="2" fontId="3" fillId="36" borderId="14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4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" fontId="6" fillId="0" borderId="22" xfId="0" applyNumberFormat="1" applyFont="1" applyBorder="1" applyAlignment="1" applyProtection="1">
      <alignment horizontal="center"/>
      <protection/>
    </xf>
    <xf numFmtId="20" fontId="6" fillId="0" borderId="37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6" fillId="0" borderId="22" xfId="0" applyNumberFormat="1" applyFont="1" applyFill="1" applyBorder="1" applyAlignment="1" applyProtection="1">
      <alignment horizontal="center"/>
      <protection/>
    </xf>
    <xf numFmtId="2" fontId="6" fillId="0" borderId="24" xfId="0" applyNumberFormat="1" applyFont="1" applyFill="1" applyBorder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2" fontId="2" fillId="0" borderId="34" xfId="0" applyNumberFormat="1" applyFont="1" applyFill="1" applyBorder="1" applyAlignment="1" applyProtection="1">
      <alignment horizontal="center"/>
      <protection/>
    </xf>
    <xf numFmtId="2" fontId="2" fillId="0" borderId="43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itary Time Cheat 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les\My%20Documents\CHS%20BIWEEKLY\AG-C5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ee"/>
      <sheetName val="BEGINNING 10-26-02"/>
      <sheetName val="BEGINNING 11-09-02"/>
      <sheetName val="BEGINNING 11-23-02"/>
      <sheetName val="BEGINNING 12-07-02"/>
      <sheetName val="BEGINNING 12-21-02"/>
      <sheetName val="BEGINNING 01-04-03"/>
      <sheetName val="BEGINNING 01-18-03"/>
      <sheetName val="BEGINNING 02-01-03"/>
      <sheetName val="BEGINNING 02-15-03"/>
      <sheetName val="BEGINNING 03-01-03"/>
      <sheetName val="BEGINNING 03-15-03"/>
      <sheetName val="BEGINNING 03-29-03"/>
      <sheetName val="BEGINNING 04-12-03"/>
      <sheetName val="BEGINNING 04-26-03"/>
      <sheetName val="BEGINNING 05-10-03"/>
      <sheetName val="BEGINNING 05-24-03"/>
      <sheetName val="BEGINNING 06-07-03"/>
      <sheetName val="BEGINNING 06-21-03"/>
    </sheetNames>
    <sheetDataSet>
      <sheetData sheetId="0">
        <row r="3">
          <cell r="I3" t="str">
            <v>Y</v>
          </cell>
        </row>
        <row r="4">
          <cell r="I4">
            <v>1.5</v>
          </cell>
        </row>
        <row r="11">
          <cell r="J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bestFit="1" customWidth="1"/>
    <col min="4" max="4" width="9.57421875" style="0" customWidth="1"/>
    <col min="6" max="6" width="15.7109375" style="0" customWidth="1"/>
    <col min="11" max="11" width="4.421875" style="0" customWidth="1"/>
  </cols>
  <sheetData>
    <row r="1" spans="1:9" ht="23.25">
      <c r="A1" s="1" t="s">
        <v>0</v>
      </c>
      <c r="B1" s="213" t="s">
        <v>107</v>
      </c>
      <c r="C1" s="213"/>
      <c r="D1" s="213"/>
      <c r="E1" s="150" t="s">
        <v>112</v>
      </c>
      <c r="F1" s="2"/>
      <c r="I1" s="3"/>
    </row>
    <row r="2" spans="1:9" ht="23.25">
      <c r="A2" s="1" t="s">
        <v>106</v>
      </c>
      <c r="B2" s="214" t="s">
        <v>110</v>
      </c>
      <c r="C2" s="214"/>
      <c r="D2" s="214"/>
      <c r="E2" s="212"/>
      <c r="G2" s="2" t="s">
        <v>1</v>
      </c>
      <c r="I2" s="4">
        <v>0.5</v>
      </c>
    </row>
    <row r="3" spans="1:9" ht="12.75">
      <c r="A3" s="2"/>
      <c r="B3" s="5"/>
      <c r="C3" s="6"/>
      <c r="D3" s="6"/>
      <c r="F3" s="2" t="s">
        <v>2</v>
      </c>
      <c r="G3" s="2"/>
      <c r="I3" s="7" t="s">
        <v>3</v>
      </c>
    </row>
    <row r="4" spans="1:15" ht="19.5">
      <c r="A4" s="162" t="s">
        <v>4</v>
      </c>
      <c r="B4" s="163"/>
      <c r="C4" s="215" t="s">
        <v>108</v>
      </c>
      <c r="D4" s="215"/>
      <c r="F4" s="2" t="s">
        <v>5</v>
      </c>
      <c r="G4" s="2"/>
      <c r="I4" s="7">
        <v>1.5</v>
      </c>
      <c r="L4" s="6"/>
      <c r="M4" s="198"/>
      <c r="N4" s="6"/>
      <c r="O4" s="6"/>
    </row>
    <row r="5" spans="1:15" ht="12.75">
      <c r="A5" s="217" t="s">
        <v>100</v>
      </c>
      <c r="B5" s="217"/>
      <c r="C5" s="217"/>
      <c r="D5" s="217"/>
      <c r="F5" s="2" t="s">
        <v>6</v>
      </c>
      <c r="I5" s="211" t="s">
        <v>111</v>
      </c>
      <c r="L5" s="6"/>
      <c r="M5" s="199"/>
      <c r="N5" s="199"/>
      <c r="O5" s="199"/>
    </row>
    <row r="6" spans="1:15" ht="12.75" hidden="1">
      <c r="A6" s="2" t="s">
        <v>7</v>
      </c>
      <c r="D6" s="9">
        <v>37443</v>
      </c>
      <c r="F6" s="2" t="s">
        <v>8</v>
      </c>
      <c r="I6" s="10">
        <v>1</v>
      </c>
      <c r="L6" s="6"/>
      <c r="M6" s="199" t="s">
        <v>9</v>
      </c>
      <c r="N6" s="199" t="s">
        <v>10</v>
      </c>
      <c r="O6" s="199" t="s">
        <v>11</v>
      </c>
    </row>
    <row r="7" spans="1:15" ht="12.75" hidden="1">
      <c r="A7" s="11"/>
      <c r="B7" s="12" t="s">
        <v>12</v>
      </c>
      <c r="C7" s="13"/>
      <c r="D7" s="14"/>
      <c r="E7" s="12" t="s">
        <v>13</v>
      </c>
      <c r="F7" s="13"/>
      <c r="G7" s="14"/>
      <c r="H7" s="12" t="s">
        <v>14</v>
      </c>
      <c r="I7" s="13"/>
      <c r="J7" s="14"/>
      <c r="L7" s="6"/>
      <c r="M7" s="6">
        <v>0</v>
      </c>
      <c r="N7" s="6">
        <v>4.31</v>
      </c>
      <c r="O7" s="6">
        <v>224</v>
      </c>
    </row>
    <row r="8" spans="1:15" ht="12.75" hidden="1">
      <c r="A8" s="15" t="s">
        <v>15</v>
      </c>
      <c r="B8" t="s">
        <v>16</v>
      </c>
      <c r="D8" s="16" t="s">
        <v>17</v>
      </c>
      <c r="E8" t="s">
        <v>16</v>
      </c>
      <c r="G8" s="17">
        <f>IF(ACCRUE_LEAVE="Y",1600*FTE,0)</f>
        <v>0</v>
      </c>
      <c r="H8" t="s">
        <v>16</v>
      </c>
      <c r="J8" s="17">
        <v>240</v>
      </c>
      <c r="L8" s="6"/>
      <c r="M8" s="6">
        <v>5</v>
      </c>
      <c r="N8" s="6">
        <v>6.15</v>
      </c>
      <c r="O8" s="6">
        <v>320</v>
      </c>
    </row>
    <row r="9" spans="1:15" ht="12.75" hidden="1">
      <c r="A9" s="18" t="s">
        <v>18</v>
      </c>
      <c r="B9" t="s">
        <v>19</v>
      </c>
      <c r="C9" s="19"/>
      <c r="D9" s="20"/>
      <c r="E9" t="s">
        <v>19</v>
      </c>
      <c r="G9" s="21">
        <f>IF(ACCRUE_LEAVE="Y",ROUND(6.77*FTE,2),0)</f>
        <v>0</v>
      </c>
      <c r="I9" s="22"/>
      <c r="J9" s="21"/>
      <c r="L9" s="6"/>
      <c r="M9" s="6">
        <v>10</v>
      </c>
      <c r="N9" s="6">
        <v>6.77</v>
      </c>
      <c r="O9" s="6">
        <v>352</v>
      </c>
    </row>
    <row r="10" spans="1:16" ht="12.75" hidden="1">
      <c r="A10" s="23" t="s">
        <v>20</v>
      </c>
      <c r="B10" s="24" t="s">
        <v>10</v>
      </c>
      <c r="C10" s="25" t="s">
        <v>21</v>
      </c>
      <c r="D10" s="15" t="s">
        <v>22</v>
      </c>
      <c r="E10" s="24" t="s">
        <v>10</v>
      </c>
      <c r="F10" s="25" t="s">
        <v>21</v>
      </c>
      <c r="G10" s="15" t="s">
        <v>22</v>
      </c>
      <c r="H10" s="25" t="s">
        <v>10</v>
      </c>
      <c r="I10" s="25" t="s">
        <v>21</v>
      </c>
      <c r="J10" s="15" t="s">
        <v>22</v>
      </c>
      <c r="L10" s="6"/>
      <c r="M10" s="6" t="s">
        <v>23</v>
      </c>
      <c r="N10" s="6"/>
      <c r="O10" s="6"/>
      <c r="P10" s="26">
        <f ca="1">IF(ACCRUE_LEAVE="Y",ROUND(VLOOKUP(YEARFRAC(CONT_EMPLOY,(OFFSET(A11,PERIOD-1,0))+6,1),LEAVE_TABLE,2)*FTE,2),0)</f>
        <v>0</v>
      </c>
    </row>
    <row r="11" spans="1:15" ht="13.5" hidden="1" thickBot="1">
      <c r="A11" s="27" t="s">
        <v>24</v>
      </c>
      <c r="B11" s="28"/>
      <c r="C11" s="29"/>
      <c r="D11" s="30">
        <v>0</v>
      </c>
      <c r="E11" s="31"/>
      <c r="F11" s="29"/>
      <c r="G11" s="30">
        <v>0</v>
      </c>
      <c r="H11" s="29"/>
      <c r="I11" s="29"/>
      <c r="J11" s="30">
        <v>0</v>
      </c>
      <c r="L11" s="6"/>
      <c r="M11" s="6"/>
      <c r="N11" s="6"/>
      <c r="O11" s="6"/>
    </row>
    <row r="12" spans="1:15" ht="12.75" hidden="1">
      <c r="A12" s="32">
        <f>D6</f>
        <v>37443</v>
      </c>
      <c r="B12" s="33">
        <v>0</v>
      </c>
      <c r="C12" s="33">
        <v>0</v>
      </c>
      <c r="D12" s="17">
        <f>ANNUAL_CALC_BAL</f>
        <v>0</v>
      </c>
      <c r="E12" s="33">
        <v>0</v>
      </c>
      <c r="F12" s="33">
        <v>0</v>
      </c>
      <c r="G12" s="17">
        <f>SICK_CALC_BAL</f>
        <v>0</v>
      </c>
      <c r="H12" s="33">
        <v>0</v>
      </c>
      <c r="I12" s="33">
        <v>0</v>
      </c>
      <c r="J12" s="17">
        <f>COMP_CALC_BAL</f>
        <v>0</v>
      </c>
      <c r="K12">
        <v>1</v>
      </c>
      <c r="L12" s="6"/>
      <c r="M12" s="6"/>
      <c r="N12" s="6"/>
      <c r="O12" s="6"/>
    </row>
    <row r="13" spans="1:15" ht="12.75" hidden="1">
      <c r="A13" s="32">
        <f>A12+14</f>
        <v>37457</v>
      </c>
      <c r="B13" s="33">
        <v>0</v>
      </c>
      <c r="C13" s="33">
        <v>0</v>
      </c>
      <c r="D13" s="17">
        <f aca="true" t="shared" si="0" ref="D13:D28">ANNUAL_CALC_BAL</f>
        <v>0</v>
      </c>
      <c r="E13" s="33">
        <v>0</v>
      </c>
      <c r="F13" s="33">
        <v>0</v>
      </c>
      <c r="G13" s="17">
        <f aca="true" t="shared" si="1" ref="G13:G28">SICK_CALC_BAL</f>
        <v>0</v>
      </c>
      <c r="H13" s="33">
        <v>0</v>
      </c>
      <c r="I13" s="33">
        <v>0</v>
      </c>
      <c r="J13" s="17">
        <f aca="true" t="shared" si="2" ref="J13:J28">COMP_CALC_BAL</f>
        <v>0</v>
      </c>
      <c r="K13">
        <v>2</v>
      </c>
      <c r="L13" s="6"/>
      <c r="M13" s="6"/>
      <c r="N13" s="6"/>
      <c r="O13" s="6"/>
    </row>
    <row r="14" spans="1:15" ht="12.75" hidden="1">
      <c r="A14" s="34">
        <f>A13+14</f>
        <v>37471</v>
      </c>
      <c r="B14" s="33">
        <v>0</v>
      </c>
      <c r="C14" s="33">
        <v>0</v>
      </c>
      <c r="D14" s="17">
        <f t="shared" si="0"/>
        <v>0</v>
      </c>
      <c r="E14" s="33">
        <v>0</v>
      </c>
      <c r="F14" s="33">
        <v>0</v>
      </c>
      <c r="G14" s="17">
        <f t="shared" si="1"/>
        <v>0</v>
      </c>
      <c r="H14" s="33">
        <v>0</v>
      </c>
      <c r="I14" s="33">
        <v>0</v>
      </c>
      <c r="J14" s="17">
        <f t="shared" si="2"/>
        <v>0</v>
      </c>
      <c r="K14">
        <v>3</v>
      </c>
      <c r="L14" s="6"/>
      <c r="M14" s="6"/>
      <c r="N14" s="6"/>
      <c r="O14" s="6"/>
    </row>
    <row r="15" spans="1:15" ht="12.75" hidden="1">
      <c r="A15" s="34">
        <f aca="true" t="shared" si="3" ref="A15:A39">A14+14</f>
        <v>37485</v>
      </c>
      <c r="B15" s="33">
        <v>0</v>
      </c>
      <c r="C15" s="33">
        <v>0</v>
      </c>
      <c r="D15" s="17">
        <f t="shared" si="0"/>
        <v>0</v>
      </c>
      <c r="E15" s="33">
        <v>0</v>
      </c>
      <c r="F15" s="33">
        <v>0</v>
      </c>
      <c r="G15" s="17">
        <f t="shared" si="1"/>
        <v>0</v>
      </c>
      <c r="H15" s="33">
        <v>0</v>
      </c>
      <c r="I15" s="33">
        <v>0</v>
      </c>
      <c r="J15" s="17">
        <f t="shared" si="2"/>
        <v>0</v>
      </c>
      <c r="K15">
        <v>4</v>
      </c>
      <c r="L15" s="6"/>
      <c r="M15" s="6"/>
      <c r="N15" s="6"/>
      <c r="O15" s="6"/>
    </row>
    <row r="16" spans="1:15" ht="12.75" hidden="1">
      <c r="A16" s="34">
        <f t="shared" si="3"/>
        <v>37499</v>
      </c>
      <c r="B16" s="33">
        <v>0</v>
      </c>
      <c r="C16" s="33">
        <v>0</v>
      </c>
      <c r="D16" s="17">
        <f t="shared" si="0"/>
        <v>0</v>
      </c>
      <c r="E16" s="33">
        <v>0</v>
      </c>
      <c r="F16" s="33">
        <v>0</v>
      </c>
      <c r="G16" s="17">
        <f t="shared" si="1"/>
        <v>0</v>
      </c>
      <c r="H16" s="33">
        <v>0</v>
      </c>
      <c r="I16" s="33">
        <v>0</v>
      </c>
      <c r="J16" s="17">
        <f t="shared" si="2"/>
        <v>0</v>
      </c>
      <c r="K16">
        <v>5</v>
      </c>
      <c r="L16" s="6"/>
      <c r="M16" s="6"/>
      <c r="N16" s="6"/>
      <c r="O16" s="6"/>
    </row>
    <row r="17" spans="1:15" ht="12.75" hidden="1">
      <c r="A17" s="34">
        <f t="shared" si="3"/>
        <v>37513</v>
      </c>
      <c r="B17" s="33">
        <v>0</v>
      </c>
      <c r="C17" s="33">
        <v>0</v>
      </c>
      <c r="D17" s="17">
        <f t="shared" si="0"/>
        <v>0</v>
      </c>
      <c r="E17" s="33">
        <v>0</v>
      </c>
      <c r="F17" s="33">
        <v>0</v>
      </c>
      <c r="G17" s="17">
        <f t="shared" si="1"/>
        <v>0</v>
      </c>
      <c r="H17" s="33">
        <v>0</v>
      </c>
      <c r="I17" s="33">
        <v>0</v>
      </c>
      <c r="J17" s="17">
        <f t="shared" si="2"/>
        <v>0</v>
      </c>
      <c r="K17">
        <v>6</v>
      </c>
      <c r="L17" s="6"/>
      <c r="M17" s="6"/>
      <c r="N17" s="6"/>
      <c r="O17" s="6"/>
    </row>
    <row r="18" spans="1:15" ht="12.75" hidden="1">
      <c r="A18" s="34">
        <f t="shared" si="3"/>
        <v>37527</v>
      </c>
      <c r="B18" s="33">
        <v>0</v>
      </c>
      <c r="C18" s="33">
        <v>0</v>
      </c>
      <c r="D18" s="17">
        <f t="shared" si="0"/>
        <v>0</v>
      </c>
      <c r="E18" s="33">
        <v>0</v>
      </c>
      <c r="F18" s="33">
        <v>0</v>
      </c>
      <c r="G18" s="17">
        <f t="shared" si="1"/>
        <v>0</v>
      </c>
      <c r="H18" s="33">
        <v>0</v>
      </c>
      <c r="I18" s="33">
        <v>0</v>
      </c>
      <c r="J18" s="17">
        <f t="shared" si="2"/>
        <v>0</v>
      </c>
      <c r="K18">
        <v>7</v>
      </c>
      <c r="L18" s="6"/>
      <c r="M18" s="6"/>
      <c r="N18" s="6"/>
      <c r="O18" s="6"/>
    </row>
    <row r="19" spans="1:15" ht="12.75" hidden="1">
      <c r="A19" s="34">
        <f t="shared" si="3"/>
        <v>37541</v>
      </c>
      <c r="B19" s="33">
        <v>0</v>
      </c>
      <c r="C19" s="33">
        <v>0</v>
      </c>
      <c r="D19" s="17">
        <f t="shared" si="0"/>
        <v>0</v>
      </c>
      <c r="E19" s="33">
        <v>0</v>
      </c>
      <c r="F19" s="33">
        <v>0</v>
      </c>
      <c r="G19" s="17">
        <f t="shared" si="1"/>
        <v>0</v>
      </c>
      <c r="H19" s="33">
        <v>0</v>
      </c>
      <c r="I19" s="33">
        <v>0</v>
      </c>
      <c r="J19" s="17">
        <f t="shared" si="2"/>
        <v>0</v>
      </c>
      <c r="K19">
        <v>8</v>
      </c>
      <c r="L19" s="6"/>
      <c r="M19" s="6"/>
      <c r="N19" s="6"/>
      <c r="O19" s="6"/>
    </row>
    <row r="20" spans="1:15" ht="12.75" hidden="1">
      <c r="A20" s="34">
        <f t="shared" si="3"/>
        <v>37555</v>
      </c>
      <c r="B20" s="33">
        <v>0</v>
      </c>
      <c r="C20" s="33">
        <v>0</v>
      </c>
      <c r="D20" s="17">
        <f t="shared" si="0"/>
        <v>0</v>
      </c>
      <c r="E20" s="33">
        <v>0</v>
      </c>
      <c r="F20" s="33">
        <v>0</v>
      </c>
      <c r="G20" s="17">
        <f t="shared" si="1"/>
        <v>0</v>
      </c>
      <c r="H20" s="33">
        <v>0</v>
      </c>
      <c r="I20" s="33">
        <v>0</v>
      </c>
      <c r="J20" s="17">
        <f t="shared" si="2"/>
        <v>0</v>
      </c>
      <c r="K20">
        <v>9</v>
      </c>
      <c r="L20" s="6"/>
      <c r="M20" s="6"/>
      <c r="N20" s="6"/>
      <c r="O20" s="6"/>
    </row>
    <row r="21" spans="1:15" ht="12.75" hidden="1">
      <c r="A21" s="34">
        <f t="shared" si="3"/>
        <v>37569</v>
      </c>
      <c r="B21" s="33">
        <v>0</v>
      </c>
      <c r="C21" s="33">
        <v>0</v>
      </c>
      <c r="D21" s="17">
        <f t="shared" si="0"/>
        <v>0</v>
      </c>
      <c r="E21" s="33">
        <v>0</v>
      </c>
      <c r="F21" s="33">
        <v>0</v>
      </c>
      <c r="G21" s="17">
        <f t="shared" si="1"/>
        <v>0</v>
      </c>
      <c r="H21" s="33">
        <v>0</v>
      </c>
      <c r="I21" s="33">
        <v>0</v>
      </c>
      <c r="J21" s="17">
        <f t="shared" si="2"/>
        <v>0</v>
      </c>
      <c r="K21">
        <v>10</v>
      </c>
      <c r="L21" s="6"/>
      <c r="M21" s="6"/>
      <c r="N21" s="6"/>
      <c r="O21" s="6"/>
    </row>
    <row r="22" spans="1:15" ht="12.75" hidden="1">
      <c r="A22" s="34">
        <f t="shared" si="3"/>
        <v>37583</v>
      </c>
      <c r="B22" s="33">
        <v>0</v>
      </c>
      <c r="C22" s="33">
        <v>0</v>
      </c>
      <c r="D22" s="17">
        <f t="shared" si="0"/>
        <v>0</v>
      </c>
      <c r="E22" s="33">
        <v>0</v>
      </c>
      <c r="F22" s="33">
        <v>0</v>
      </c>
      <c r="G22" s="17">
        <f t="shared" si="1"/>
        <v>0</v>
      </c>
      <c r="H22" s="33">
        <v>0</v>
      </c>
      <c r="I22" s="33">
        <v>0</v>
      </c>
      <c r="J22" s="17">
        <f t="shared" si="2"/>
        <v>0</v>
      </c>
      <c r="K22">
        <v>11</v>
      </c>
      <c r="L22" s="6"/>
      <c r="M22" s="6"/>
      <c r="N22" s="6"/>
      <c r="O22" s="6"/>
    </row>
    <row r="23" spans="1:15" ht="12.75" hidden="1">
      <c r="A23" s="34">
        <f t="shared" si="3"/>
        <v>37597</v>
      </c>
      <c r="B23" s="33">
        <v>0</v>
      </c>
      <c r="C23" s="33">
        <v>0</v>
      </c>
      <c r="D23" s="17">
        <f t="shared" si="0"/>
        <v>0</v>
      </c>
      <c r="E23" s="33">
        <v>0</v>
      </c>
      <c r="F23" s="33">
        <v>0</v>
      </c>
      <c r="G23" s="17">
        <f t="shared" si="1"/>
        <v>0</v>
      </c>
      <c r="H23" s="33">
        <v>0</v>
      </c>
      <c r="I23" s="33">
        <v>0</v>
      </c>
      <c r="J23" s="17">
        <f t="shared" si="2"/>
        <v>0</v>
      </c>
      <c r="K23">
        <v>12</v>
      </c>
      <c r="L23" s="6"/>
      <c r="M23" s="6"/>
      <c r="N23" s="6"/>
      <c r="O23" s="6"/>
    </row>
    <row r="24" spans="1:15" ht="12.75" hidden="1">
      <c r="A24" s="34">
        <f t="shared" si="3"/>
        <v>37611</v>
      </c>
      <c r="B24" s="33">
        <v>0</v>
      </c>
      <c r="C24" s="33">
        <v>0</v>
      </c>
      <c r="D24" s="17">
        <f t="shared" si="0"/>
        <v>0</v>
      </c>
      <c r="E24" s="33">
        <v>0</v>
      </c>
      <c r="F24" s="33">
        <v>0</v>
      </c>
      <c r="G24" s="17">
        <f t="shared" si="1"/>
        <v>0</v>
      </c>
      <c r="H24" s="33">
        <v>0</v>
      </c>
      <c r="I24" s="33">
        <v>0</v>
      </c>
      <c r="J24" s="17">
        <f t="shared" si="2"/>
        <v>0</v>
      </c>
      <c r="K24">
        <v>13</v>
      </c>
      <c r="L24" s="6"/>
      <c r="M24" s="6"/>
      <c r="N24" s="6"/>
      <c r="O24" s="6"/>
    </row>
    <row r="25" spans="1:15" ht="12.75" hidden="1">
      <c r="A25" s="34">
        <f t="shared" si="3"/>
        <v>37625</v>
      </c>
      <c r="B25" s="33">
        <v>0</v>
      </c>
      <c r="C25" s="33">
        <v>0</v>
      </c>
      <c r="D25" s="17">
        <f t="shared" si="0"/>
        <v>0</v>
      </c>
      <c r="E25" s="33">
        <v>0</v>
      </c>
      <c r="F25" s="33">
        <v>0</v>
      </c>
      <c r="G25" s="17">
        <f t="shared" si="1"/>
        <v>0</v>
      </c>
      <c r="H25" s="33">
        <v>0</v>
      </c>
      <c r="I25" s="33">
        <v>0</v>
      </c>
      <c r="J25" s="17">
        <f t="shared" si="2"/>
        <v>0</v>
      </c>
      <c r="K25">
        <v>14</v>
      </c>
      <c r="L25" s="6"/>
      <c r="M25" s="6"/>
      <c r="N25" s="6"/>
      <c r="O25" s="6"/>
    </row>
    <row r="26" spans="1:15" ht="12.75" hidden="1">
      <c r="A26" s="32">
        <f t="shared" si="3"/>
        <v>37639</v>
      </c>
      <c r="B26" s="33">
        <v>0</v>
      </c>
      <c r="C26" s="33">
        <v>0</v>
      </c>
      <c r="D26" s="17">
        <f t="shared" si="0"/>
        <v>0</v>
      </c>
      <c r="E26" s="33">
        <v>0</v>
      </c>
      <c r="F26" s="33">
        <v>0</v>
      </c>
      <c r="G26" s="17">
        <f t="shared" si="1"/>
        <v>0</v>
      </c>
      <c r="H26" s="33">
        <v>0</v>
      </c>
      <c r="I26" s="33">
        <v>0</v>
      </c>
      <c r="J26" s="17">
        <f t="shared" si="2"/>
        <v>0</v>
      </c>
      <c r="K26">
        <v>15</v>
      </c>
      <c r="L26" s="6"/>
      <c r="M26" s="6"/>
      <c r="N26" s="6"/>
      <c r="O26" s="6"/>
    </row>
    <row r="27" spans="1:15" ht="12.75" hidden="1">
      <c r="A27" s="32">
        <f t="shared" si="3"/>
        <v>37653</v>
      </c>
      <c r="B27" s="33">
        <v>0</v>
      </c>
      <c r="C27" s="33">
        <v>0</v>
      </c>
      <c r="D27" s="17">
        <f t="shared" si="0"/>
        <v>0</v>
      </c>
      <c r="E27" s="33">
        <v>0</v>
      </c>
      <c r="F27" s="33">
        <v>0</v>
      </c>
      <c r="G27" s="17">
        <f t="shared" si="1"/>
        <v>0</v>
      </c>
      <c r="H27" s="33">
        <v>0</v>
      </c>
      <c r="I27" s="33">
        <v>0</v>
      </c>
      <c r="J27" s="17">
        <f t="shared" si="2"/>
        <v>0</v>
      </c>
      <c r="K27">
        <v>16</v>
      </c>
      <c r="L27" s="6"/>
      <c r="M27" s="6"/>
      <c r="N27" s="6"/>
      <c r="O27" s="6"/>
    </row>
    <row r="28" spans="1:15" ht="12.75" hidden="1">
      <c r="A28" s="32">
        <f t="shared" si="3"/>
        <v>37667</v>
      </c>
      <c r="B28" s="33">
        <v>0</v>
      </c>
      <c r="C28" s="33">
        <v>0</v>
      </c>
      <c r="D28" s="17">
        <f t="shared" si="0"/>
        <v>0</v>
      </c>
      <c r="E28" s="33">
        <v>0</v>
      </c>
      <c r="F28" s="33">
        <v>0</v>
      </c>
      <c r="G28" s="17">
        <f t="shared" si="1"/>
        <v>0</v>
      </c>
      <c r="H28" s="33">
        <v>0</v>
      </c>
      <c r="I28" s="33">
        <v>0</v>
      </c>
      <c r="J28" s="17">
        <f t="shared" si="2"/>
        <v>0</v>
      </c>
      <c r="K28">
        <v>17</v>
      </c>
      <c r="L28" s="6"/>
      <c r="M28" s="6"/>
      <c r="N28" s="6"/>
      <c r="O28" s="6"/>
    </row>
    <row r="29" spans="1:15" ht="12.75" hidden="1">
      <c r="A29" s="32">
        <f t="shared" si="3"/>
        <v>37681</v>
      </c>
      <c r="B29" s="33">
        <v>0</v>
      </c>
      <c r="C29" s="33">
        <v>0</v>
      </c>
      <c r="D29" s="17">
        <f aca="true" t="shared" si="4" ref="D29:D39">ANNUAL_CALC_BAL</f>
        <v>0</v>
      </c>
      <c r="E29" s="33">
        <v>0</v>
      </c>
      <c r="F29" s="33">
        <v>0</v>
      </c>
      <c r="G29" s="17">
        <f aca="true" t="shared" si="5" ref="G29:G39">SICK_CALC_BAL</f>
        <v>0</v>
      </c>
      <c r="H29" s="33">
        <v>0</v>
      </c>
      <c r="I29" s="33">
        <v>0</v>
      </c>
      <c r="J29" s="17">
        <f aca="true" t="shared" si="6" ref="J29:J39">COMP_CALC_BAL</f>
        <v>0</v>
      </c>
      <c r="K29">
        <v>18</v>
      </c>
      <c r="L29" s="6"/>
      <c r="M29" s="6"/>
      <c r="N29" s="6"/>
      <c r="O29" s="6"/>
    </row>
    <row r="30" spans="1:15" ht="12.75" hidden="1">
      <c r="A30" s="32">
        <f t="shared" si="3"/>
        <v>37695</v>
      </c>
      <c r="B30" s="33">
        <v>0</v>
      </c>
      <c r="C30" s="33">
        <v>0</v>
      </c>
      <c r="D30" s="17">
        <f t="shared" si="4"/>
        <v>0</v>
      </c>
      <c r="E30" s="33">
        <v>0</v>
      </c>
      <c r="F30" s="33">
        <v>0</v>
      </c>
      <c r="G30" s="17">
        <f t="shared" si="5"/>
        <v>0</v>
      </c>
      <c r="H30" s="33">
        <v>0</v>
      </c>
      <c r="I30" s="33">
        <v>0</v>
      </c>
      <c r="J30" s="17">
        <f t="shared" si="6"/>
        <v>0</v>
      </c>
      <c r="K30">
        <v>19</v>
      </c>
      <c r="L30" s="6"/>
      <c r="M30" s="6"/>
      <c r="N30" s="6"/>
      <c r="O30" s="6"/>
    </row>
    <row r="31" spans="1:15" ht="12.75" hidden="1">
      <c r="A31" s="34">
        <f t="shared" si="3"/>
        <v>37709</v>
      </c>
      <c r="B31" s="33">
        <v>0</v>
      </c>
      <c r="C31" s="33">
        <v>0</v>
      </c>
      <c r="D31" s="17">
        <f t="shared" si="4"/>
        <v>0</v>
      </c>
      <c r="E31" s="33">
        <v>0</v>
      </c>
      <c r="F31" s="33">
        <v>0</v>
      </c>
      <c r="G31" s="17">
        <f t="shared" si="5"/>
        <v>0</v>
      </c>
      <c r="H31" s="33">
        <v>0</v>
      </c>
      <c r="I31" s="33">
        <v>0</v>
      </c>
      <c r="J31" s="17">
        <f t="shared" si="6"/>
        <v>0</v>
      </c>
      <c r="K31">
        <v>20</v>
      </c>
      <c r="L31" s="6"/>
      <c r="M31" s="6"/>
      <c r="N31" s="6"/>
      <c r="O31" s="6"/>
    </row>
    <row r="32" spans="1:15" ht="12.75" hidden="1">
      <c r="A32" s="34">
        <f t="shared" si="3"/>
        <v>37723</v>
      </c>
      <c r="B32" s="33">
        <v>0</v>
      </c>
      <c r="C32" s="33">
        <v>0</v>
      </c>
      <c r="D32" s="17">
        <f t="shared" si="4"/>
        <v>0</v>
      </c>
      <c r="E32" s="33">
        <v>0</v>
      </c>
      <c r="F32" s="33">
        <v>0</v>
      </c>
      <c r="G32" s="17">
        <f t="shared" si="5"/>
        <v>0</v>
      </c>
      <c r="H32" s="33">
        <v>0</v>
      </c>
      <c r="I32" s="33">
        <v>0</v>
      </c>
      <c r="J32" s="17">
        <f t="shared" si="6"/>
        <v>0</v>
      </c>
      <c r="K32">
        <v>21</v>
      </c>
      <c r="L32" s="6"/>
      <c r="M32" s="6"/>
      <c r="N32" s="6"/>
      <c r="O32" s="6"/>
    </row>
    <row r="33" spans="1:15" ht="12.75" hidden="1">
      <c r="A33" s="34">
        <f t="shared" si="3"/>
        <v>37737</v>
      </c>
      <c r="B33" s="33">
        <v>0</v>
      </c>
      <c r="C33" s="33">
        <v>0</v>
      </c>
      <c r="D33" s="17">
        <f t="shared" si="4"/>
        <v>0</v>
      </c>
      <c r="E33" s="33">
        <v>0</v>
      </c>
      <c r="F33" s="33">
        <v>0</v>
      </c>
      <c r="G33" s="17">
        <f t="shared" si="5"/>
        <v>0</v>
      </c>
      <c r="H33" s="33">
        <v>0</v>
      </c>
      <c r="I33" s="33">
        <v>0</v>
      </c>
      <c r="J33" s="17">
        <f t="shared" si="6"/>
        <v>0</v>
      </c>
      <c r="K33">
        <v>22</v>
      </c>
      <c r="L33" s="6"/>
      <c r="M33" s="6"/>
      <c r="N33" s="6"/>
      <c r="O33" s="6"/>
    </row>
    <row r="34" spans="1:15" ht="12.75" hidden="1">
      <c r="A34" s="34">
        <f t="shared" si="3"/>
        <v>37751</v>
      </c>
      <c r="B34" s="33">
        <v>0</v>
      </c>
      <c r="C34" s="33">
        <v>0</v>
      </c>
      <c r="D34" s="17">
        <f t="shared" si="4"/>
        <v>0</v>
      </c>
      <c r="E34" s="33">
        <v>0</v>
      </c>
      <c r="F34" s="33">
        <v>0</v>
      </c>
      <c r="G34" s="17">
        <f t="shared" si="5"/>
        <v>0</v>
      </c>
      <c r="H34" s="33">
        <v>0</v>
      </c>
      <c r="I34" s="33">
        <v>0</v>
      </c>
      <c r="J34" s="17">
        <f t="shared" si="6"/>
        <v>0</v>
      </c>
      <c r="K34">
        <v>23</v>
      </c>
      <c r="L34" s="6"/>
      <c r="M34" s="6"/>
      <c r="N34" s="6"/>
      <c r="O34" s="6"/>
    </row>
    <row r="35" spans="1:15" ht="12.75" hidden="1">
      <c r="A35" s="34">
        <f t="shared" si="3"/>
        <v>37765</v>
      </c>
      <c r="B35" s="33">
        <v>0</v>
      </c>
      <c r="C35" s="33">
        <v>0</v>
      </c>
      <c r="D35" s="17">
        <f t="shared" si="4"/>
        <v>0</v>
      </c>
      <c r="E35" s="33">
        <v>0</v>
      </c>
      <c r="F35" s="33">
        <v>0</v>
      </c>
      <c r="G35" s="17">
        <f t="shared" si="5"/>
        <v>0</v>
      </c>
      <c r="H35" s="33">
        <v>0</v>
      </c>
      <c r="I35" s="33">
        <v>0</v>
      </c>
      <c r="J35" s="17">
        <f t="shared" si="6"/>
        <v>0</v>
      </c>
      <c r="K35">
        <v>24</v>
      </c>
      <c r="L35" s="6"/>
      <c r="M35" s="6"/>
      <c r="N35" s="6"/>
      <c r="O35" s="6"/>
    </row>
    <row r="36" spans="1:15" ht="12.75" hidden="1">
      <c r="A36" s="34">
        <f t="shared" si="3"/>
        <v>37779</v>
      </c>
      <c r="B36" s="33">
        <v>0</v>
      </c>
      <c r="C36" s="33">
        <v>0</v>
      </c>
      <c r="D36" s="17">
        <f t="shared" si="4"/>
        <v>0</v>
      </c>
      <c r="E36" s="33">
        <v>0</v>
      </c>
      <c r="F36" s="33">
        <v>0</v>
      </c>
      <c r="G36" s="17">
        <f t="shared" si="5"/>
        <v>0</v>
      </c>
      <c r="H36" s="33">
        <v>0</v>
      </c>
      <c r="I36" s="33">
        <v>0</v>
      </c>
      <c r="J36" s="17">
        <f t="shared" si="6"/>
        <v>0</v>
      </c>
      <c r="K36">
        <v>25</v>
      </c>
      <c r="L36" s="6"/>
      <c r="M36" s="6"/>
      <c r="N36" s="6"/>
      <c r="O36" s="6"/>
    </row>
    <row r="37" spans="1:15" ht="12.75" hidden="1">
      <c r="A37" s="34">
        <f t="shared" si="3"/>
        <v>37793</v>
      </c>
      <c r="B37" s="33">
        <v>0</v>
      </c>
      <c r="C37" s="33">
        <v>0</v>
      </c>
      <c r="D37" s="17">
        <f t="shared" si="4"/>
        <v>0</v>
      </c>
      <c r="E37" s="33">
        <v>0</v>
      </c>
      <c r="F37" s="33">
        <v>0</v>
      </c>
      <c r="G37" s="17">
        <f t="shared" si="5"/>
        <v>0</v>
      </c>
      <c r="H37" s="33">
        <v>0</v>
      </c>
      <c r="I37" s="33">
        <v>0</v>
      </c>
      <c r="J37" s="17">
        <f t="shared" si="6"/>
        <v>0</v>
      </c>
      <c r="K37">
        <v>26</v>
      </c>
      <c r="L37" s="6"/>
      <c r="M37" s="6"/>
      <c r="N37" s="6"/>
      <c r="O37" s="6"/>
    </row>
    <row r="38" spans="1:15" ht="12.75" hidden="1">
      <c r="A38" s="34">
        <f t="shared" si="3"/>
        <v>37807</v>
      </c>
      <c r="B38" s="33">
        <v>0</v>
      </c>
      <c r="C38" s="33">
        <v>0</v>
      </c>
      <c r="D38" s="17">
        <f t="shared" si="4"/>
        <v>0</v>
      </c>
      <c r="E38" s="33">
        <v>0</v>
      </c>
      <c r="F38" s="33">
        <v>0</v>
      </c>
      <c r="G38" s="17">
        <f t="shared" si="5"/>
        <v>0</v>
      </c>
      <c r="H38" s="33">
        <v>0</v>
      </c>
      <c r="I38" s="33">
        <v>0</v>
      </c>
      <c r="J38" s="17">
        <f t="shared" si="6"/>
        <v>0</v>
      </c>
      <c r="K38">
        <v>27</v>
      </c>
      <c r="L38" s="6"/>
      <c r="M38" s="6"/>
      <c r="N38" s="6"/>
      <c r="O38" s="6"/>
    </row>
    <row r="39" spans="1:15" ht="12.75" hidden="1">
      <c r="A39" s="34">
        <f t="shared" si="3"/>
        <v>37821</v>
      </c>
      <c r="B39" s="33">
        <v>0</v>
      </c>
      <c r="C39" s="33">
        <v>0</v>
      </c>
      <c r="D39" s="17">
        <f t="shared" si="4"/>
        <v>0</v>
      </c>
      <c r="E39" s="33">
        <v>0</v>
      </c>
      <c r="F39" s="33">
        <v>0</v>
      </c>
      <c r="G39" s="17">
        <f t="shared" si="5"/>
        <v>0</v>
      </c>
      <c r="H39" s="33">
        <v>0</v>
      </c>
      <c r="I39" s="33">
        <v>0</v>
      </c>
      <c r="J39" s="17">
        <f t="shared" si="6"/>
        <v>0</v>
      </c>
      <c r="K39">
        <v>28</v>
      </c>
      <c r="L39" s="6"/>
      <c r="M39" s="6"/>
      <c r="N39" s="6"/>
      <c r="O39" s="6"/>
    </row>
    <row r="40" spans="12:15" ht="12.75" hidden="1">
      <c r="L40" s="6"/>
      <c r="M40" s="6"/>
      <c r="N40" s="6"/>
      <c r="O40" s="6"/>
    </row>
    <row r="41" spans="12:15" ht="12.75" hidden="1">
      <c r="L41" s="6"/>
      <c r="M41" s="6"/>
      <c r="N41" s="6"/>
      <c r="O41" s="6"/>
    </row>
    <row r="42" spans="12:15" ht="12.75" hidden="1">
      <c r="L42" s="6"/>
      <c r="M42" s="6"/>
      <c r="N42" s="6"/>
      <c r="O42" s="6"/>
    </row>
    <row r="43" spans="12:15" ht="12.75" hidden="1">
      <c r="L43" s="6"/>
      <c r="M43" s="6"/>
      <c r="N43" s="6"/>
      <c r="O43" s="6"/>
    </row>
    <row r="44" spans="12:15" ht="12.75" hidden="1">
      <c r="L44" s="6"/>
      <c r="M44" s="6"/>
      <c r="N44" s="6"/>
      <c r="O44" s="6"/>
    </row>
    <row r="45" spans="12:15" ht="12.75" hidden="1">
      <c r="L45" s="6"/>
      <c r="M45" s="6"/>
      <c r="N45" s="6"/>
      <c r="O45" s="6"/>
    </row>
    <row r="46" spans="12:15" ht="12.75" hidden="1">
      <c r="L46" s="6"/>
      <c r="M46" s="6"/>
      <c r="N46" s="6"/>
      <c r="O46" s="6"/>
    </row>
    <row r="47" spans="12:15" ht="12.75" hidden="1">
      <c r="L47" s="6"/>
      <c r="M47" s="6"/>
      <c r="N47" s="6"/>
      <c r="O47" s="6"/>
    </row>
    <row r="48" spans="12:15" ht="12.75" hidden="1">
      <c r="L48" s="6"/>
      <c r="M48" s="6"/>
      <c r="N48" s="6"/>
      <c r="O48" s="6"/>
    </row>
    <row r="49" spans="12:15" ht="12.75" hidden="1">
      <c r="L49" s="6"/>
      <c r="M49" s="6"/>
      <c r="N49" s="6"/>
      <c r="O49" s="6"/>
    </row>
    <row r="50" spans="12:15" ht="12.75" hidden="1">
      <c r="L50" s="6"/>
      <c r="M50" s="6"/>
      <c r="N50" s="6"/>
      <c r="O50" s="6"/>
    </row>
    <row r="51" spans="12:15" ht="12.75" hidden="1">
      <c r="L51" s="6"/>
      <c r="M51" s="6"/>
      <c r="N51" s="6"/>
      <c r="O51" s="6"/>
    </row>
    <row r="52" spans="12:15" ht="12.75" hidden="1">
      <c r="L52" s="6"/>
      <c r="M52" s="6"/>
      <c r="N52" s="6"/>
      <c r="O52" s="6"/>
    </row>
    <row r="53" spans="12:15" ht="12.75" hidden="1">
      <c r="L53" s="6"/>
      <c r="M53" s="6"/>
      <c r="N53" s="6"/>
      <c r="O53" s="6"/>
    </row>
    <row r="54" spans="12:15" ht="12.75" hidden="1">
      <c r="L54" s="6"/>
      <c r="M54" s="6"/>
      <c r="N54" s="6"/>
      <c r="O54" s="6"/>
    </row>
    <row r="55" spans="12:15" ht="12.75" hidden="1">
      <c r="L55" s="6"/>
      <c r="M55" s="6"/>
      <c r="N55" s="6"/>
      <c r="O55" s="6"/>
    </row>
    <row r="56" spans="12:15" ht="12.75" hidden="1">
      <c r="L56" s="6"/>
      <c r="M56" s="6"/>
      <c r="N56" s="6"/>
      <c r="O56" s="6"/>
    </row>
    <row r="57" spans="12:15" ht="12.75" hidden="1">
      <c r="L57" s="6"/>
      <c r="M57" s="6"/>
      <c r="N57" s="6"/>
      <c r="O57" s="6"/>
    </row>
    <row r="58" spans="12:15" ht="12.75" hidden="1">
      <c r="L58" s="6"/>
      <c r="M58" s="6"/>
      <c r="N58" s="6"/>
      <c r="O58" s="6"/>
    </row>
    <row r="59" spans="12:15" ht="12.75" hidden="1">
      <c r="L59" s="6"/>
      <c r="M59" s="6"/>
      <c r="N59" s="6"/>
      <c r="O59" s="6"/>
    </row>
    <row r="60" spans="12:15" ht="12.75" hidden="1">
      <c r="L60" s="6"/>
      <c r="M60" s="6"/>
      <c r="N60" s="6"/>
      <c r="O60" s="6"/>
    </row>
    <row r="61" spans="12:15" ht="12.75" hidden="1">
      <c r="L61" s="6"/>
      <c r="M61" s="6"/>
      <c r="N61" s="6"/>
      <c r="O61" s="6"/>
    </row>
    <row r="62" spans="12:15" ht="12.75" hidden="1">
      <c r="L62" s="6"/>
      <c r="M62" s="6"/>
      <c r="N62" s="6"/>
      <c r="O62" s="6"/>
    </row>
    <row r="63" spans="12:15" ht="12.75" hidden="1">
      <c r="L63" s="6"/>
      <c r="M63" s="6"/>
      <c r="N63" s="6"/>
      <c r="O63" s="6"/>
    </row>
    <row r="64" spans="12:15" ht="12.75" hidden="1">
      <c r="L64" s="6"/>
      <c r="M64" s="6"/>
      <c r="N64" s="6"/>
      <c r="O64" s="6"/>
    </row>
    <row r="65" spans="12:15" ht="12.75" hidden="1">
      <c r="L65" s="6"/>
      <c r="M65" s="6"/>
      <c r="N65" s="6"/>
      <c r="O65" s="6"/>
    </row>
    <row r="66" spans="12:15" ht="12.75" hidden="1">
      <c r="L66" s="6"/>
      <c r="M66" s="6"/>
      <c r="N66" s="6"/>
      <c r="O66" s="6"/>
    </row>
    <row r="67" spans="12:15" ht="12.75" hidden="1">
      <c r="L67" s="6"/>
      <c r="M67" s="6"/>
      <c r="N67" s="6"/>
      <c r="O67" s="6"/>
    </row>
    <row r="68" spans="12:15" ht="12.75" hidden="1">
      <c r="L68" s="6"/>
      <c r="M68" s="6"/>
      <c r="N68" s="6"/>
      <c r="O68" s="6"/>
    </row>
    <row r="69" spans="12:15" ht="12.75" hidden="1">
      <c r="L69" s="6"/>
      <c r="M69" s="6"/>
      <c r="N69" s="6"/>
      <c r="O69" s="6"/>
    </row>
    <row r="70" spans="12:15" ht="12.75" hidden="1">
      <c r="L70" s="6"/>
      <c r="M70" s="6"/>
      <c r="N70" s="6"/>
      <c r="O70" s="6"/>
    </row>
    <row r="71" spans="12:15" ht="12.75" hidden="1">
      <c r="L71" s="6"/>
      <c r="M71" s="6"/>
      <c r="N71" s="6"/>
      <c r="O71" s="6"/>
    </row>
    <row r="72" spans="12:15" ht="12.75" hidden="1">
      <c r="L72" s="6"/>
      <c r="M72" s="6"/>
      <c r="N72" s="6"/>
      <c r="O72" s="6"/>
    </row>
    <row r="73" spans="12:15" ht="12.75" hidden="1">
      <c r="L73" s="6"/>
      <c r="M73" s="6"/>
      <c r="N73" s="6"/>
      <c r="O73" s="6"/>
    </row>
    <row r="74" spans="12:15" ht="12.75" hidden="1">
      <c r="L74" s="6"/>
      <c r="M74" s="6"/>
      <c r="N74" s="6"/>
      <c r="O74" s="6"/>
    </row>
    <row r="75" spans="12:15" ht="12.75" hidden="1">
      <c r="L75" s="6"/>
      <c r="M75" s="6"/>
      <c r="N75" s="6"/>
      <c r="O75" s="6"/>
    </row>
    <row r="76" spans="12:15" ht="12.75" hidden="1">
      <c r="L76" s="6"/>
      <c r="M76" s="6"/>
      <c r="N76" s="6"/>
      <c r="O76" s="6"/>
    </row>
    <row r="77" spans="12:15" ht="12.75" hidden="1">
      <c r="L77" s="6"/>
      <c r="M77" s="6"/>
      <c r="N77" s="6"/>
      <c r="O77" s="6"/>
    </row>
    <row r="78" spans="12:15" ht="12.75" hidden="1">
      <c r="L78" s="6"/>
      <c r="M78" s="6"/>
      <c r="N78" s="6"/>
      <c r="O78" s="6"/>
    </row>
    <row r="79" spans="12:15" ht="12.75" hidden="1">
      <c r="L79" s="6"/>
      <c r="M79" s="6"/>
      <c r="N79" s="6"/>
      <c r="O79" s="6"/>
    </row>
    <row r="80" spans="12:15" ht="12.75" hidden="1">
      <c r="L80" s="6"/>
      <c r="M80" s="6"/>
      <c r="N80" s="6"/>
      <c r="O80" s="6"/>
    </row>
    <row r="81" spans="12:15" ht="12.75" hidden="1">
      <c r="L81" s="6"/>
      <c r="M81" s="6"/>
      <c r="N81" s="6"/>
      <c r="O81" s="6"/>
    </row>
    <row r="82" spans="12:15" ht="12.75" hidden="1">
      <c r="L82" s="6"/>
      <c r="M82" s="6"/>
      <c r="N82" s="6"/>
      <c r="O82" s="6"/>
    </row>
    <row r="83" spans="12:15" ht="12.75" hidden="1">
      <c r="L83" s="6"/>
      <c r="M83" s="6"/>
      <c r="N83" s="6"/>
      <c r="O83" s="6"/>
    </row>
    <row r="84" spans="12:15" ht="12.75" hidden="1">
      <c r="L84" s="6"/>
      <c r="M84" s="6"/>
      <c r="N84" s="6"/>
      <c r="O84" s="6"/>
    </row>
    <row r="85" spans="12:15" ht="12.75" hidden="1">
      <c r="L85" s="6"/>
      <c r="M85" s="6"/>
      <c r="N85" s="6"/>
      <c r="O85" s="6"/>
    </row>
    <row r="86" spans="12:15" ht="12.75" hidden="1">
      <c r="L86" s="6"/>
      <c r="M86" s="6"/>
      <c r="N86" s="6"/>
      <c r="O86" s="6"/>
    </row>
    <row r="87" spans="12:15" ht="12.75" hidden="1">
      <c r="L87" s="6"/>
      <c r="M87" s="6"/>
      <c r="N87" s="6"/>
      <c r="O87" s="6"/>
    </row>
    <row r="88" spans="12:15" ht="12.75" hidden="1">
      <c r="L88" s="6"/>
      <c r="M88" s="6"/>
      <c r="N88" s="6"/>
      <c r="O88" s="6"/>
    </row>
    <row r="89" spans="12:15" ht="12.75" hidden="1">
      <c r="L89" s="6"/>
      <c r="M89" s="6"/>
      <c r="N89" s="6"/>
      <c r="O89" s="6"/>
    </row>
    <row r="90" spans="12:15" ht="12.75">
      <c r="L90" s="6"/>
      <c r="M90" s="6"/>
      <c r="N90" s="6"/>
      <c r="O90" s="6"/>
    </row>
    <row r="91" spans="1:15" ht="12.75">
      <c r="A91" s="150"/>
      <c r="L91" s="6"/>
      <c r="M91" s="6"/>
      <c r="N91" s="6"/>
      <c r="O91" s="6"/>
    </row>
    <row r="95" spans="2:7" ht="20.25">
      <c r="B95" s="216" t="s">
        <v>25</v>
      </c>
      <c r="C95" s="216"/>
      <c r="D95" s="216"/>
      <c r="E95" s="216"/>
      <c r="F95" s="216"/>
      <c r="G95" s="216"/>
    </row>
    <row r="96" spans="2:7" ht="15">
      <c r="B96" s="35"/>
      <c r="C96" s="36" t="s">
        <v>26</v>
      </c>
      <c r="D96" s="36"/>
      <c r="E96" s="36" t="s">
        <v>27</v>
      </c>
      <c r="F96" s="35"/>
      <c r="G96" s="35"/>
    </row>
    <row r="97" spans="2:7" ht="12.75">
      <c r="B97" s="35"/>
      <c r="C97" s="37">
        <v>0.5</v>
      </c>
      <c r="D97" s="37"/>
      <c r="E97" s="37">
        <v>0.5</v>
      </c>
      <c r="F97" s="35" t="s">
        <v>28</v>
      </c>
      <c r="G97" s="35"/>
    </row>
    <row r="98" spans="2:7" ht="12.75">
      <c r="B98" s="35"/>
      <c r="C98" s="37">
        <v>0.541666666666667</v>
      </c>
      <c r="D98" s="37"/>
      <c r="E98" s="37">
        <v>0.0416666666666667</v>
      </c>
      <c r="F98" s="35" t="s">
        <v>28</v>
      </c>
      <c r="G98" s="35"/>
    </row>
    <row r="99" spans="2:7" ht="12.75">
      <c r="B99" s="35"/>
      <c r="C99" s="37">
        <v>0.583333333333333</v>
      </c>
      <c r="D99" s="37"/>
      <c r="E99" s="37">
        <v>0.0833333333333333</v>
      </c>
      <c r="F99" s="35" t="s">
        <v>28</v>
      </c>
      <c r="G99" s="35"/>
    </row>
    <row r="100" spans="2:7" ht="12.75">
      <c r="B100" s="35"/>
      <c r="C100" s="37">
        <v>0.625</v>
      </c>
      <c r="D100" s="37"/>
      <c r="E100" s="37">
        <v>0.125</v>
      </c>
      <c r="F100" s="35" t="s">
        <v>28</v>
      </c>
      <c r="G100" s="35"/>
    </row>
    <row r="101" spans="2:7" ht="12.75">
      <c r="B101" s="35"/>
      <c r="C101" s="37">
        <v>0.666666666666667</v>
      </c>
      <c r="D101" s="37"/>
      <c r="E101" s="37">
        <v>0.166666666666667</v>
      </c>
      <c r="F101" s="35" t="s">
        <v>28</v>
      </c>
      <c r="G101" s="35"/>
    </row>
    <row r="102" spans="2:7" ht="12.75">
      <c r="B102" s="35"/>
      <c r="C102" s="37">
        <v>0.708333333333333</v>
      </c>
      <c r="D102" s="37"/>
      <c r="E102" s="37">
        <v>0.208333333333334</v>
      </c>
      <c r="F102" s="35" t="s">
        <v>28</v>
      </c>
      <c r="G102" s="35"/>
    </row>
    <row r="103" spans="2:7" ht="12.75">
      <c r="B103" s="35"/>
      <c r="C103" s="37">
        <v>0.75</v>
      </c>
      <c r="D103" s="37"/>
      <c r="E103" s="37">
        <v>0.25</v>
      </c>
      <c r="F103" s="35" t="s">
        <v>28</v>
      </c>
      <c r="G103" s="35"/>
    </row>
    <row r="104" spans="2:7" ht="12.75">
      <c r="B104" s="35"/>
      <c r="C104" s="37">
        <v>0.791666666666666</v>
      </c>
      <c r="D104" s="37"/>
      <c r="E104" s="37">
        <v>0.291666666666667</v>
      </c>
      <c r="F104" s="35" t="s">
        <v>28</v>
      </c>
      <c r="G104" s="35"/>
    </row>
    <row r="105" spans="2:7" ht="12.75">
      <c r="B105" s="35"/>
      <c r="C105" s="37">
        <v>0.833333333333333</v>
      </c>
      <c r="D105" s="37"/>
      <c r="E105" s="37">
        <v>0.333333333333334</v>
      </c>
      <c r="F105" s="35" t="s">
        <v>28</v>
      </c>
      <c r="G105" s="35"/>
    </row>
    <row r="106" spans="2:7" ht="12.75">
      <c r="B106" s="35"/>
      <c r="C106" s="37">
        <v>0.875</v>
      </c>
      <c r="D106" s="37"/>
      <c r="E106" s="37">
        <v>0.375</v>
      </c>
      <c r="F106" s="35" t="s">
        <v>28</v>
      </c>
      <c r="G106" s="35"/>
    </row>
    <row r="107" spans="2:7" ht="12.75">
      <c r="B107" s="35"/>
      <c r="C107" s="37">
        <v>0.916666666666666</v>
      </c>
      <c r="D107" s="37"/>
      <c r="E107" s="37">
        <v>0.416666666666667</v>
      </c>
      <c r="F107" s="35" t="s">
        <v>28</v>
      </c>
      <c r="G107" s="35"/>
    </row>
    <row r="108" spans="2:7" ht="12.75">
      <c r="B108" s="35"/>
      <c r="C108" s="37">
        <v>0.958333333333333</v>
      </c>
      <c r="D108" s="37"/>
      <c r="E108" s="37">
        <v>0.458333333333334</v>
      </c>
      <c r="F108" s="35" t="s">
        <v>28</v>
      </c>
      <c r="G108" s="35"/>
    </row>
    <row r="109" spans="2:7" ht="12.75">
      <c r="B109" s="35"/>
      <c r="C109" s="38" t="s">
        <v>29</v>
      </c>
      <c r="D109" s="37"/>
      <c r="E109" s="37">
        <v>0.5</v>
      </c>
      <c r="F109" s="35" t="s">
        <v>30</v>
      </c>
      <c r="G109" s="35"/>
    </row>
    <row r="110" spans="2:7" ht="12.75">
      <c r="B110" s="35"/>
      <c r="C110" s="37">
        <v>0.0416666666666667</v>
      </c>
      <c r="D110" s="35"/>
      <c r="E110" s="37">
        <v>0.0416666666666667</v>
      </c>
      <c r="F110" s="35" t="s">
        <v>30</v>
      </c>
      <c r="G110" s="35"/>
    </row>
    <row r="111" spans="2:7" ht="12.75">
      <c r="B111" s="35"/>
      <c r="C111" s="37">
        <v>0.0833333333333333</v>
      </c>
      <c r="D111" s="35"/>
      <c r="E111" s="37">
        <v>0.0833333333333333</v>
      </c>
      <c r="F111" s="35" t="s">
        <v>30</v>
      </c>
      <c r="G111" s="35"/>
    </row>
    <row r="112" spans="2:7" ht="12.75">
      <c r="B112" s="35"/>
      <c r="C112" s="37">
        <v>0.125</v>
      </c>
      <c r="D112" s="35"/>
      <c r="E112" s="37">
        <v>0.125</v>
      </c>
      <c r="F112" s="35" t="s">
        <v>30</v>
      </c>
      <c r="G112" s="35"/>
    </row>
    <row r="113" spans="2:7" ht="12.75">
      <c r="B113" s="35"/>
      <c r="C113" s="35"/>
      <c r="D113" s="35"/>
      <c r="E113" s="35"/>
      <c r="F113" s="35"/>
      <c r="G113" s="35"/>
    </row>
    <row r="114" spans="2:7" ht="12.75">
      <c r="B114" s="35"/>
      <c r="C114" s="35"/>
      <c r="D114" s="35"/>
      <c r="E114" s="35"/>
      <c r="F114" s="35"/>
      <c r="G114" s="35"/>
    </row>
    <row r="403" ht="12.75">
      <c r="B403" s="8" t="s">
        <v>31</v>
      </c>
    </row>
  </sheetData>
  <sheetProtection/>
  <mergeCells count="5">
    <mergeCell ref="B1:D1"/>
    <mergeCell ref="B2:D2"/>
    <mergeCell ref="C4:D4"/>
    <mergeCell ref="B95:G95"/>
    <mergeCell ref="A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8515625" style="44" customWidth="1"/>
    <col min="2" max="2" width="5.140625" style="44" customWidth="1"/>
    <col min="3" max="5" width="8.28125" style="145" customWidth="1"/>
    <col min="6" max="6" width="8.140625" style="145" customWidth="1"/>
    <col min="7" max="9" width="8.28125" style="95" customWidth="1"/>
    <col min="10" max="10" width="6.00390625" style="95" customWidth="1"/>
    <col min="11" max="12" width="5.8515625" style="95" customWidth="1"/>
    <col min="13" max="13" width="6.00390625" style="95" customWidth="1"/>
    <col min="14" max="14" width="6.140625" style="95" customWidth="1"/>
    <col min="15" max="15" width="5.140625" style="95" customWidth="1"/>
    <col min="16" max="16" width="5.57421875" style="95" customWidth="1"/>
    <col min="17" max="17" width="8.421875" style="44" customWidth="1"/>
    <col min="18" max="18" width="6.140625" style="145" hidden="1" customWidth="1"/>
    <col min="19" max="19" width="10.28125" style="146" hidden="1" customWidth="1"/>
    <col min="20" max="22" width="8.421875" style="146" hidden="1" customWidth="1"/>
    <col min="23" max="23" width="9.7109375" style="146" hidden="1" customWidth="1"/>
    <col min="24" max="24" width="8.421875" style="146" hidden="1" customWidth="1"/>
    <col min="25" max="25" width="7.57421875" style="95" customWidth="1"/>
    <col min="26" max="26" width="8.140625" style="95" customWidth="1"/>
    <col min="27" max="16384" width="9.140625" style="44" customWidth="1"/>
  </cols>
  <sheetData>
    <row r="1" spans="1:106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2"/>
      <c r="Z1" s="4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ht="15.75" customHeight="1">
      <c r="A2" s="45" t="s">
        <v>0</v>
      </c>
      <c r="B2" s="45"/>
      <c r="C2" s="218" t="str">
        <f>'Employee Name, CWID#, &amp; Dept.  '!B1</f>
        <v>************</v>
      </c>
      <c r="D2" s="218"/>
      <c r="E2" s="218"/>
      <c r="F2" s="218"/>
      <c r="G2" s="218"/>
      <c r="H2" s="45"/>
      <c r="I2" s="197" t="s">
        <v>106</v>
      </c>
      <c r="J2" s="222" t="str">
        <f>'Employee Name, CWID#, &amp; Dept.  '!B2</f>
        <v>000-00-000</v>
      </c>
      <c r="K2" s="222"/>
      <c r="L2" s="222"/>
      <c r="M2" s="222"/>
      <c r="N2" s="222"/>
      <c r="O2" s="222"/>
      <c r="P2" s="222"/>
      <c r="Q2" s="39"/>
      <c r="R2" s="40"/>
      <c r="S2" s="41" t="s">
        <v>32</v>
      </c>
      <c r="T2" s="41"/>
      <c r="U2" s="41"/>
      <c r="V2" s="39"/>
      <c r="W2" s="46"/>
      <c r="X2" s="39"/>
      <c r="Y2" s="42"/>
      <c r="Z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ht="7.5" customHeight="1">
      <c r="A3" s="45"/>
      <c r="B3" s="45"/>
      <c r="C3" s="173"/>
      <c r="D3" s="173"/>
      <c r="E3" s="173"/>
      <c r="F3" s="173"/>
      <c r="G3" s="173"/>
      <c r="H3" s="45"/>
      <c r="I3" s="45"/>
      <c r="J3" s="174"/>
      <c r="K3" s="174"/>
      <c r="L3" s="174"/>
      <c r="M3" s="174"/>
      <c r="N3" s="174"/>
      <c r="O3" s="174"/>
      <c r="P3" s="174"/>
      <c r="Q3" s="39"/>
      <c r="R3" s="40"/>
      <c r="S3" s="41"/>
      <c r="T3" s="41"/>
      <c r="U3" s="41"/>
      <c r="V3" s="39"/>
      <c r="W3" s="46"/>
      <c r="X3" s="39"/>
      <c r="Y3" s="42"/>
      <c r="Z3" s="4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</row>
    <row r="4" spans="1:106" ht="13.5" customHeight="1">
      <c r="A4" s="45" t="s">
        <v>33</v>
      </c>
      <c r="B4" s="45"/>
      <c r="C4" s="225">
        <v>42491</v>
      </c>
      <c r="D4" s="225"/>
      <c r="E4" s="47" t="s">
        <v>34</v>
      </c>
      <c r="F4" s="195"/>
      <c r="G4" s="223">
        <f>START_DATE+13</f>
        <v>42504</v>
      </c>
      <c r="H4" s="223"/>
      <c r="I4" s="45"/>
      <c r="J4" s="45"/>
      <c r="K4" s="226" t="str">
        <f>'Employee Name, CWID#, &amp; Dept.  '!C4</f>
        <v>*****</v>
      </c>
      <c r="L4" s="226"/>
      <c r="M4" s="226"/>
      <c r="N4" s="226"/>
      <c r="O4" s="226"/>
      <c r="P4" s="226"/>
      <c r="Q4" s="39"/>
      <c r="R4" s="40"/>
      <c r="S4" s="41" t="s">
        <v>35</v>
      </c>
      <c r="T4" s="41"/>
      <c r="U4" s="41"/>
      <c r="V4" s="41"/>
      <c r="W4" s="42">
        <f>(-W2+C4)/365.25</f>
        <v>116.33401779603011</v>
      </c>
      <c r="X4" s="39"/>
      <c r="Y4" s="42"/>
      <c r="Z4" s="4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8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226"/>
      <c r="L5" s="226"/>
      <c r="M5" s="226"/>
      <c r="N5" s="226"/>
      <c r="O5" s="226"/>
      <c r="P5" s="226"/>
      <c r="Q5" s="39"/>
      <c r="R5" s="40"/>
      <c r="S5" s="41" t="s">
        <v>37</v>
      </c>
      <c r="T5" s="41"/>
      <c r="U5" s="41"/>
      <c r="V5" s="41"/>
      <c r="W5" s="42"/>
      <c r="X5" s="41"/>
      <c r="Y5" s="42"/>
      <c r="Z5" s="42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thickBot="1">
      <c r="A6" s="219" t="s">
        <v>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60"/>
      <c r="N6" s="160"/>
      <c r="O6" s="160"/>
      <c r="P6" s="160"/>
      <c r="Q6" s="39"/>
      <c r="R6" s="40"/>
      <c r="S6" s="41"/>
      <c r="T6" s="41"/>
      <c r="U6" s="41"/>
      <c r="V6" s="41"/>
      <c r="W6" s="42"/>
      <c r="X6" s="41"/>
      <c r="Y6" s="42"/>
      <c r="Z6" s="42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thickBot="1">
      <c r="A7" s="220" t="s">
        <v>105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234" t="s">
        <v>39</v>
      </c>
      <c r="N7" s="235"/>
      <c r="O7" s="166"/>
      <c r="P7" s="42"/>
      <c r="Q7" s="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39"/>
      <c r="AH7" s="39"/>
      <c r="AI7" s="39"/>
      <c r="AJ7" s="39"/>
      <c r="AK7" s="39"/>
      <c r="AL7" s="39"/>
      <c r="AM7" s="39"/>
      <c r="AN7" s="39"/>
      <c r="AO7" s="3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" customHeight="1" thickBot="1">
      <c r="A8" s="48" t="s">
        <v>40</v>
      </c>
      <c r="B8" s="49" t="s">
        <v>41</v>
      </c>
      <c r="C8" s="50" t="s">
        <v>42</v>
      </c>
      <c r="D8" s="50" t="s">
        <v>43</v>
      </c>
      <c r="E8" s="50" t="s">
        <v>42</v>
      </c>
      <c r="F8" s="50" t="s">
        <v>43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164" t="s">
        <v>48</v>
      </c>
      <c r="N8" s="164" t="s">
        <v>49</v>
      </c>
      <c r="O8" s="165" t="s">
        <v>98</v>
      </c>
      <c r="P8" s="52" t="s">
        <v>50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54"/>
      <c r="AH8" s="54"/>
      <c r="AI8" s="54"/>
      <c r="AJ8" s="54"/>
      <c r="AK8" s="54"/>
      <c r="AL8" s="54"/>
      <c r="AM8" s="54"/>
      <c r="AN8" s="54"/>
      <c r="AO8" s="54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3.5" customHeight="1">
      <c r="A9" s="153">
        <f>START_DATE</f>
        <v>42491</v>
      </c>
      <c r="B9" s="209" t="s">
        <v>52</v>
      </c>
      <c r="C9" s="56"/>
      <c r="D9" s="56"/>
      <c r="E9" s="56"/>
      <c r="F9" s="56"/>
      <c r="G9" s="56"/>
      <c r="H9" s="56"/>
      <c r="I9" s="57">
        <f aca="true" t="shared" si="0" ref="I9:I15">IF(ISBLANK(C9),0,IF(MINUTE(TEXT(D9-C9,"h:mm")+TEXT(F9-E9,"h:mm")+TEXT(H9-G9,"h:mm"))&lt;=7,HOUR(TEXT(D9-C9,"h:mm")+TEXT(F9-E9,"h:mm")+TEXT(H9-G9,"h:mm")),IF(MINUTE(TEXT(D9-C9,"h:mm")+TEXT(F9-E9,"h:mm")+TEXT(H9-G9,"h:mm"))&lt;=22,HOUR(TEXT(D9-C9,"h:mm")+TEXT(F9-E9,"h:mm")+TEXT(H9-G9,"h:mm"))+0.25,IF(MINUTE(TEXT(D9-C9,"h:mm")+TEXT(F9-E9,"h:mm")+TEXT(H9-G9,"h:mm"))&lt;=37,HOUR(TEXT(D9-C9,"h:mm")+TEXT(F9-E9,"h:mm")+TEXT(H9-G9,"h:mm"))+0.5,IF(MINUTE(TEXT(D9-C9,"h:mm")+TEXT(F9-E9,"h:mm")+TEXT(H9-G9,"h:mm"))&lt;=52,HOUR(TEXT(D9-C9,"h:mm")+TEXT(F9-E9,"h:mm")+TEXT(H9-G9,"h:mm"))+0.75,IF(MINUTE(TEXT(D9-C9,"h:mm")+TEXT(F9-E9,"h:mm")+TEXT(H9-G9,"h:mm"))&gt;=53,HOUR(TEXT(D9-C9,"h:mm")+TEXT(F9-E9,"h:mm")+TEXT(H9-G9,"h:mm"))+1))))))</f>
        <v>0</v>
      </c>
      <c r="J9" s="60"/>
      <c r="K9" s="60"/>
      <c r="L9" s="60"/>
      <c r="M9" s="154"/>
      <c r="N9" s="60"/>
      <c r="O9" s="167"/>
      <c r="P9" s="178">
        <f aca="true" t="shared" si="1" ref="P9:P15">I9+J9+K9+L9+N9+O9</f>
        <v>0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55"/>
      <c r="AH9" s="55"/>
      <c r="AI9" s="55"/>
      <c r="AJ9" s="55"/>
      <c r="AK9" s="55"/>
      <c r="AL9" s="55"/>
      <c r="AM9" s="55"/>
      <c r="AN9" s="55"/>
      <c r="AO9" s="55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>
      <c r="A10" s="153">
        <f aca="true" t="shared" si="2" ref="A10:A15">A9+1</f>
        <v>42492</v>
      </c>
      <c r="B10" s="209" t="s">
        <v>53</v>
      </c>
      <c r="C10" s="56"/>
      <c r="D10" s="56"/>
      <c r="E10" s="56"/>
      <c r="F10" s="56"/>
      <c r="G10" s="56"/>
      <c r="H10" s="56"/>
      <c r="I10" s="57">
        <f t="shared" si="0"/>
        <v>0</v>
      </c>
      <c r="J10" s="60"/>
      <c r="K10" s="60"/>
      <c r="L10" s="60"/>
      <c r="M10" s="154"/>
      <c r="N10" s="60"/>
      <c r="O10" s="168"/>
      <c r="P10" s="178">
        <f t="shared" si="1"/>
        <v>0</v>
      </c>
      <c r="Q10" s="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55"/>
      <c r="AH10" s="55"/>
      <c r="AI10" s="55"/>
      <c r="AJ10" s="55"/>
      <c r="AK10" s="55"/>
      <c r="AL10" s="55"/>
      <c r="AM10" s="55"/>
      <c r="AN10" s="55"/>
      <c r="AO10" s="5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3.5" customHeight="1">
      <c r="A11" s="153">
        <f t="shared" si="2"/>
        <v>42493</v>
      </c>
      <c r="B11" s="209" t="s">
        <v>54</v>
      </c>
      <c r="C11" s="56"/>
      <c r="D11" s="56"/>
      <c r="E11" s="56"/>
      <c r="F11" s="56"/>
      <c r="G11" s="56"/>
      <c r="H11" s="56"/>
      <c r="I11" s="57">
        <f t="shared" si="0"/>
        <v>0</v>
      </c>
      <c r="J11" s="58"/>
      <c r="K11" s="58"/>
      <c r="L11" s="58"/>
      <c r="M11" s="59"/>
      <c r="N11" s="60"/>
      <c r="O11" s="168"/>
      <c r="P11" s="178">
        <f t="shared" si="1"/>
        <v>0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55"/>
      <c r="AH11" s="55"/>
      <c r="AI11" s="55"/>
      <c r="AJ11" s="55"/>
      <c r="AK11" s="55"/>
      <c r="AL11" s="55"/>
      <c r="AM11" s="55"/>
      <c r="AN11" s="55"/>
      <c r="AO11" s="55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>
      <c r="A12" s="153">
        <f t="shared" si="2"/>
        <v>42494</v>
      </c>
      <c r="B12" s="209" t="s">
        <v>55</v>
      </c>
      <c r="C12" s="56"/>
      <c r="D12" s="56"/>
      <c r="E12" s="56"/>
      <c r="F12" s="56"/>
      <c r="G12" s="56"/>
      <c r="H12" s="56"/>
      <c r="I12" s="57">
        <f t="shared" si="0"/>
        <v>0</v>
      </c>
      <c r="J12" s="58"/>
      <c r="K12" s="58"/>
      <c r="L12" s="58"/>
      <c r="M12" s="59"/>
      <c r="N12" s="60"/>
      <c r="O12" s="168"/>
      <c r="P12" s="178">
        <f t="shared" si="1"/>
        <v>0</v>
      </c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55"/>
      <c r="AH12" s="55"/>
      <c r="AI12" s="55"/>
      <c r="AJ12" s="55"/>
      <c r="AK12" s="55"/>
      <c r="AL12" s="55"/>
      <c r="AM12" s="55"/>
      <c r="AN12" s="55"/>
      <c r="AO12" s="55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3.5" customHeight="1">
      <c r="A13" s="153">
        <f t="shared" si="2"/>
        <v>42495</v>
      </c>
      <c r="B13" s="209" t="s">
        <v>56</v>
      </c>
      <c r="C13" s="56"/>
      <c r="D13" s="56"/>
      <c r="E13" s="56"/>
      <c r="F13" s="56"/>
      <c r="G13" s="56"/>
      <c r="H13" s="56"/>
      <c r="I13" s="57">
        <f t="shared" si="0"/>
        <v>0</v>
      </c>
      <c r="J13" s="58"/>
      <c r="K13" s="58"/>
      <c r="L13" s="58"/>
      <c r="M13" s="59"/>
      <c r="N13" s="60"/>
      <c r="O13" s="168"/>
      <c r="P13" s="178">
        <f t="shared" si="1"/>
        <v>0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55"/>
      <c r="AH13" s="55"/>
      <c r="AI13" s="55"/>
      <c r="AJ13" s="55"/>
      <c r="AK13" s="55"/>
      <c r="AL13" s="55"/>
      <c r="AM13" s="55"/>
      <c r="AN13" s="55"/>
      <c r="AO13" s="55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s="63" customFormat="1" ht="13.5" customHeight="1">
      <c r="A14" s="153">
        <f t="shared" si="2"/>
        <v>42496</v>
      </c>
      <c r="B14" s="209" t="s">
        <v>57</v>
      </c>
      <c r="C14" s="56"/>
      <c r="D14" s="56"/>
      <c r="E14" s="56"/>
      <c r="F14" s="56"/>
      <c r="G14" s="56"/>
      <c r="H14" s="56"/>
      <c r="I14" s="57">
        <f t="shared" si="0"/>
        <v>0</v>
      </c>
      <c r="J14" s="58"/>
      <c r="K14" s="58"/>
      <c r="L14" s="58"/>
      <c r="M14" s="59"/>
      <c r="N14" s="60"/>
      <c r="O14" s="168"/>
      <c r="P14" s="178">
        <f t="shared" si="1"/>
        <v>0</v>
      </c>
      <c r="Q14" s="6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55"/>
      <c r="AH14" s="55"/>
      <c r="AI14" s="55"/>
      <c r="AJ14" s="55"/>
      <c r="AK14" s="55"/>
      <c r="AL14" s="55"/>
      <c r="AM14" s="55"/>
      <c r="AN14" s="55"/>
      <c r="AO14" s="55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s="70" customFormat="1" ht="13.5" customHeight="1" thickBot="1">
      <c r="A15" s="153">
        <f t="shared" si="2"/>
        <v>42497</v>
      </c>
      <c r="B15" s="210" t="s">
        <v>51</v>
      </c>
      <c r="C15" s="56"/>
      <c r="D15" s="56"/>
      <c r="E15" s="56"/>
      <c r="F15" s="56"/>
      <c r="G15" s="64"/>
      <c r="H15" s="56"/>
      <c r="I15" s="57">
        <f t="shared" si="0"/>
        <v>0</v>
      </c>
      <c r="J15" s="65"/>
      <c r="K15" s="65"/>
      <c r="L15" s="65"/>
      <c r="M15" s="66"/>
      <c r="N15" s="67"/>
      <c r="O15" s="171"/>
      <c r="P15" s="178">
        <f t="shared" si="1"/>
        <v>0</v>
      </c>
      <c r="Q15" s="6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55"/>
      <c r="AH15" s="55"/>
      <c r="AI15" s="55"/>
      <c r="AJ15" s="55"/>
      <c r="AK15" s="55"/>
      <c r="AL15" s="55"/>
      <c r="AM15" s="55"/>
      <c r="AN15" s="55"/>
      <c r="AO15" s="55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</row>
    <row r="16" spans="1:106" s="70" customFormat="1" ht="13.5" customHeight="1" thickBot="1">
      <c r="A16" s="71"/>
      <c r="B16" s="186"/>
      <c r="C16" s="186"/>
      <c r="D16" s="186"/>
      <c r="E16" s="72"/>
      <c r="F16" s="72" t="s">
        <v>58</v>
      </c>
      <c r="G16" s="72"/>
      <c r="H16" s="73">
        <v>0</v>
      </c>
      <c r="I16" s="72"/>
      <c r="J16" s="74">
        <f>SUM(J9:J15)</f>
        <v>0</v>
      </c>
      <c r="K16" s="75">
        <f>SUM(K9:K15)</f>
        <v>0</v>
      </c>
      <c r="L16" s="75">
        <f>SUM(L9:L15)</f>
        <v>0</v>
      </c>
      <c r="M16" s="170"/>
      <c r="N16" s="75">
        <f>SUM(N9:N15)</f>
        <v>0</v>
      </c>
      <c r="O16" s="76">
        <f>SUM(O9:O15)</f>
        <v>0</v>
      </c>
      <c r="P16" s="179">
        <f>SUM(P9:P15)</f>
        <v>0</v>
      </c>
      <c r="Q16" s="6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5"/>
      <c r="AH16" s="55"/>
      <c r="AI16" s="55"/>
      <c r="AJ16" s="55"/>
      <c r="AK16" s="55"/>
      <c r="AL16" s="55"/>
      <c r="AM16" s="55"/>
      <c r="AN16" s="55"/>
      <c r="AO16" s="77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s="70" customFormat="1" ht="18.75" customHeight="1" thickBot="1">
      <c r="A17" s="112" t="s">
        <v>59</v>
      </c>
      <c r="B17" s="185"/>
      <c r="C17" s="231">
        <f>SUM(I9:I15)</f>
        <v>0</v>
      </c>
      <c r="D17" s="231"/>
      <c r="E17" s="79"/>
      <c r="F17" s="79"/>
      <c r="G17" s="79"/>
      <c r="H17" s="80"/>
      <c r="I17" s="81" t="s">
        <v>36</v>
      </c>
      <c r="J17" s="82"/>
      <c r="K17" s="79"/>
      <c r="L17" s="79"/>
      <c r="M17" s="79" t="s">
        <v>60</v>
      </c>
      <c r="N17" s="79"/>
      <c r="O17" s="79"/>
      <c r="P17" s="180">
        <f>C17+T18</f>
        <v>0</v>
      </c>
      <c r="Q17" s="68"/>
      <c r="R17" s="45"/>
      <c r="S17" s="83" t="s">
        <v>61</v>
      </c>
      <c r="T17" s="84"/>
      <c r="U17" s="84"/>
      <c r="V17" s="84"/>
      <c r="W17" s="84"/>
      <c r="X17" s="8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s="70" customFormat="1" ht="13.5" customHeight="1" thickBot="1">
      <c r="A18" s="85"/>
      <c r="B18" s="45"/>
      <c r="C18" s="86"/>
      <c r="D18" s="87"/>
      <c r="E18" s="86"/>
      <c r="F18" s="86"/>
      <c r="G18" s="44"/>
      <c r="H18" s="86"/>
      <c r="I18" s="88"/>
      <c r="J18" s="86"/>
      <c r="K18" s="86"/>
      <c r="L18" s="86"/>
      <c r="M18" s="86"/>
      <c r="N18" s="86"/>
      <c r="O18" s="86"/>
      <c r="P18" s="86"/>
      <c r="Q18" s="45"/>
      <c r="R18" s="45"/>
      <c r="S18" s="84" t="s">
        <v>62</v>
      </c>
      <c r="T18" s="89">
        <f>SUM(J16:L16)+N16+O16</f>
        <v>0</v>
      </c>
      <c r="U18" s="84"/>
      <c r="V18" s="84"/>
      <c r="W18" s="84"/>
      <c r="X18" s="8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s="70" customFormat="1" ht="13.5" thickBot="1">
      <c r="A19" s="90" t="s">
        <v>63</v>
      </c>
      <c r="B19" s="91"/>
      <c r="C19" s="92"/>
      <c r="D19" s="93"/>
      <c r="E19" s="39"/>
      <c r="F19" s="39"/>
      <c r="G19" s="188" t="s">
        <v>102</v>
      </c>
      <c r="H19" s="189"/>
      <c r="I19" s="190"/>
      <c r="J19" s="191"/>
      <c r="K19"/>
      <c r="L19"/>
      <c r="M19"/>
      <c r="N19"/>
      <c r="O19"/>
      <c r="P19" s="94"/>
      <c r="Q19" s="45"/>
      <c r="R19" s="45"/>
      <c r="S19" s="44" t="s">
        <v>64</v>
      </c>
      <c r="T19" s="95">
        <f>IF((C17-H16+T18)&lt;=40,0,IF(AND((C17-H16)&lt;=40,(C17-H16+T18)&gt;40),((C17-H16+T18)-40),T18))</f>
        <v>0</v>
      </c>
      <c r="U19" s="84"/>
      <c r="V19" s="84"/>
      <c r="W19" s="84"/>
      <c r="X19" s="8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s="70" customFormat="1" ht="12.75">
      <c r="A20" s="96" t="s">
        <v>65</v>
      </c>
      <c r="B20" s="97"/>
      <c r="C20" s="97"/>
      <c r="D20" s="98"/>
      <c r="E20" s="39"/>
      <c r="F20" s="39"/>
      <c r="G20" s="155" t="s">
        <v>68</v>
      </c>
      <c r="H20" s="101"/>
      <c r="I20" s="192"/>
      <c r="J20" s="193"/>
      <c r="K20"/>
      <c r="L20"/>
      <c r="M20"/>
      <c r="N20"/>
      <c r="O20"/>
      <c r="P20" s="100"/>
      <c r="Q20" s="45"/>
      <c r="R20" s="45"/>
      <c r="S20" s="84" t="s">
        <v>66</v>
      </c>
      <c r="T20" s="89">
        <f>IF((C17-H16)&lt;=40,0,(C17-H16-40))</f>
        <v>0</v>
      </c>
      <c r="U20" s="89">
        <f>ROUND(T20*OvertimeRate,2)</f>
        <v>0</v>
      </c>
      <c r="V20" s="84"/>
      <c r="W20" s="84"/>
      <c r="X20" s="8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s="70" customFormat="1" ht="12.75">
      <c r="A21" s="96" t="s">
        <v>67</v>
      </c>
      <c r="B21" s="97"/>
      <c r="C21" s="97"/>
      <c r="D21" s="98"/>
      <c r="E21" s="39"/>
      <c r="F21" s="39"/>
      <c r="G21" s="155" t="s">
        <v>70</v>
      </c>
      <c r="H21" s="101"/>
      <c r="I21" s="192"/>
      <c r="J21" s="193"/>
      <c r="K21" s="224" t="s">
        <v>97</v>
      </c>
      <c r="L21" s="224"/>
      <c r="M21" s="224"/>
      <c r="N21" s="224"/>
      <c r="O21" s="224"/>
      <c r="P21" s="224"/>
      <c r="Q21" s="45"/>
      <c r="R21" s="45"/>
      <c r="S21" s="84"/>
      <c r="T21" s="84"/>
      <c r="U21" s="84"/>
      <c r="V21" s="84"/>
      <c r="W21" s="84"/>
      <c r="X21" s="8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0" customFormat="1" ht="12.75">
      <c r="A22" s="96" t="s">
        <v>69</v>
      </c>
      <c r="B22" s="97"/>
      <c r="C22" s="97"/>
      <c r="D22" s="98"/>
      <c r="E22" s="39"/>
      <c r="F22" s="102"/>
      <c r="G22" s="157" t="s">
        <v>99</v>
      </c>
      <c r="H22" s="101"/>
      <c r="I22" s="192"/>
      <c r="J22" s="193"/>
      <c r="K22" s="224" t="s">
        <v>96</v>
      </c>
      <c r="L22" s="224"/>
      <c r="M22" s="224"/>
      <c r="N22" s="224"/>
      <c r="O22" s="224"/>
      <c r="P22" s="194"/>
      <c r="Q22" s="45"/>
      <c r="R22" s="45"/>
      <c r="S22" s="84"/>
      <c r="T22" s="84"/>
      <c r="U22" s="84"/>
      <c r="V22" s="84"/>
      <c r="W22" s="84"/>
      <c r="X22" s="8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06" s="70" customFormat="1" ht="13.5" thickBot="1">
      <c r="A23" s="103" t="s">
        <v>71</v>
      </c>
      <c r="B23" s="104"/>
      <c r="C23" s="104"/>
      <c r="D23" s="105"/>
      <c r="E23" s="39"/>
      <c r="F23" s="39"/>
      <c r="G23" s="156" t="s">
        <v>103</v>
      </c>
      <c r="H23" s="78"/>
      <c r="I23" s="187"/>
      <c r="J23" s="152"/>
      <c r="K23"/>
      <c r="L23"/>
      <c r="M23" s="151"/>
      <c r="N23"/>
      <c r="O23" s="6"/>
      <c r="P23" s="100"/>
      <c r="Q23" s="45"/>
      <c r="R23" s="40"/>
      <c r="S23" s="41"/>
      <c r="T23" s="41"/>
      <c r="U23" s="41"/>
      <c r="V23" s="41"/>
      <c r="W23" s="41"/>
      <c r="X23" s="41"/>
      <c r="Y23" s="42"/>
      <c r="Z23" s="42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</row>
    <row r="24" spans="1:106" s="70" customFormat="1" ht="13.5" customHeight="1" thickBot="1">
      <c r="A24" s="85"/>
      <c r="B24" s="45"/>
      <c r="C24" s="99"/>
      <c r="D24" s="99"/>
      <c r="E24" s="99"/>
      <c r="F24" s="99"/>
      <c r="G24" s="89"/>
      <c r="H24" s="89"/>
      <c r="I24" s="89"/>
      <c r="J24" s="89"/>
      <c r="K24" s="89"/>
      <c r="L24" s="89"/>
      <c r="M24" s="234" t="s">
        <v>39</v>
      </c>
      <c r="N24" s="235"/>
      <c r="O24" s="166"/>
      <c r="P24" s="80"/>
      <c r="Q24" s="45"/>
      <c r="R24" s="4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45"/>
      <c r="AH24" s="45"/>
      <c r="AI24" s="45"/>
      <c r="AJ24" s="45"/>
      <c r="AK24" s="45"/>
      <c r="AL24" s="45"/>
      <c r="AM24" s="45"/>
      <c r="AN24" s="45"/>
      <c r="AO24" s="45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s="70" customFormat="1" ht="14.25" customHeight="1" thickBot="1">
      <c r="A25" s="106" t="s">
        <v>40</v>
      </c>
      <c r="B25" s="49" t="s">
        <v>41</v>
      </c>
      <c r="C25" s="50" t="s">
        <v>42</v>
      </c>
      <c r="D25" s="50" t="s">
        <v>43</v>
      </c>
      <c r="E25" s="50" t="s">
        <v>42</v>
      </c>
      <c r="F25" s="50" t="s">
        <v>43</v>
      </c>
      <c r="G25" s="51" t="s">
        <v>42</v>
      </c>
      <c r="H25" s="51" t="s">
        <v>43</v>
      </c>
      <c r="I25" s="51" t="s">
        <v>44</v>
      </c>
      <c r="J25" s="51" t="s">
        <v>45</v>
      </c>
      <c r="K25" s="51" t="s">
        <v>46</v>
      </c>
      <c r="L25" s="51" t="s">
        <v>47</v>
      </c>
      <c r="M25" s="164" t="s">
        <v>48</v>
      </c>
      <c r="N25" s="164" t="s">
        <v>49</v>
      </c>
      <c r="O25" s="165" t="s">
        <v>98</v>
      </c>
      <c r="P25" s="169" t="s">
        <v>50</v>
      </c>
      <c r="Q25" s="45"/>
      <c r="R25" s="9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4"/>
      <c r="AH25" s="54"/>
      <c r="AI25" s="54"/>
      <c r="AJ25" s="54"/>
      <c r="AK25" s="54"/>
      <c r="AL25" s="54"/>
      <c r="AM25" s="54"/>
      <c r="AN25" s="54"/>
      <c r="AO25" s="5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s="70" customFormat="1" ht="13.5" customHeight="1">
      <c r="A26" s="153">
        <f>A15+1</f>
        <v>42498</v>
      </c>
      <c r="B26" s="209" t="s">
        <v>52</v>
      </c>
      <c r="C26" s="56"/>
      <c r="D26" s="56"/>
      <c r="E26" s="56"/>
      <c r="F26" s="56"/>
      <c r="G26" s="56"/>
      <c r="H26" s="56"/>
      <c r="I26" s="57">
        <f aca="true" t="shared" si="3" ref="I26:I32">IF(ISBLANK(C26),0,IF(MINUTE(TEXT(D26-C26,"h:mm")+TEXT(F26-E26,"h:mm")+TEXT(H26-G26,"h:mm"))&lt;=7,HOUR(TEXT(D26-C26,"h:mm")+TEXT(F26-E26,"h:mm")+TEXT(H26-G26,"h:mm")),IF(MINUTE(TEXT(D26-C26,"h:mm")+TEXT(F26-E26,"h:mm")+TEXT(H26-G26,"h:mm"))&lt;=22,HOUR(TEXT(D26-C26,"h:mm")+TEXT(F26-E26,"h:mm")+TEXT(H26-G26,"h:mm"))+0.25,IF(MINUTE(TEXT(D26-C26,"h:mm")+TEXT(F26-E26,"h:mm")+TEXT(H26-G26,"h:mm"))&lt;=37,HOUR(TEXT(D26-C26,"h:mm")+TEXT(F26-E26,"h:mm")+TEXT(H26-G26,"h:mm"))+0.5,IF(MINUTE(TEXT(D26-C26,"h:mm")+TEXT(F26-E26,"h:mm")+TEXT(H26-G26,"h:mm"))&lt;=52,HOUR(TEXT(D26-C26,"h:mm")+TEXT(F26-E26,"h:mm")+TEXT(H26-G26,"h:mm"))+0.75,IF(MINUTE(TEXT(D26-C26,"h:mm")+TEXT(F26-E26,"h:mm")+TEXT(H26-G26,"h:mm"))&gt;=53,HOUR(TEXT(D26-C26,"h:mm")+TEXT(F26-E26,"h:mm")+TEXT(H26-G26,"h:mm"))+1))))))</f>
        <v>0</v>
      </c>
      <c r="J26" s="60"/>
      <c r="K26" s="60"/>
      <c r="L26" s="60"/>
      <c r="M26" s="154"/>
      <c r="N26" s="60"/>
      <c r="O26" s="167"/>
      <c r="P26" s="178">
        <f aca="true" t="shared" si="4" ref="P26:P32">I26+J26+K26+L26+N26+O26</f>
        <v>0</v>
      </c>
      <c r="Q26" s="45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55"/>
      <c r="AH26" s="55"/>
      <c r="AI26" s="55"/>
      <c r="AJ26" s="55"/>
      <c r="AK26" s="55"/>
      <c r="AL26" s="55"/>
      <c r="AM26" s="55"/>
      <c r="AN26" s="55"/>
      <c r="AO26" s="55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s="70" customFormat="1" ht="13.5" customHeight="1">
      <c r="A27" s="153">
        <f aca="true" t="shared" si="5" ref="A27:A32">A26+1</f>
        <v>42499</v>
      </c>
      <c r="B27" s="209" t="s">
        <v>53</v>
      </c>
      <c r="C27" s="56"/>
      <c r="D27" s="56"/>
      <c r="E27" s="56"/>
      <c r="F27" s="56"/>
      <c r="G27" s="56"/>
      <c r="H27" s="56"/>
      <c r="I27" s="57">
        <f t="shared" si="3"/>
        <v>0</v>
      </c>
      <c r="J27" s="60"/>
      <c r="K27" s="60"/>
      <c r="L27" s="60"/>
      <c r="M27" s="154"/>
      <c r="N27" s="60"/>
      <c r="O27" s="168"/>
      <c r="P27" s="178">
        <f t="shared" si="4"/>
        <v>0</v>
      </c>
      <c r="Q27" s="45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s="70" customFormat="1" ht="13.5" customHeight="1">
      <c r="A28" s="153">
        <f t="shared" si="5"/>
        <v>42500</v>
      </c>
      <c r="B28" s="209" t="s">
        <v>54</v>
      </c>
      <c r="C28" s="56"/>
      <c r="D28" s="56"/>
      <c r="E28" s="56"/>
      <c r="F28" s="56"/>
      <c r="G28" s="56"/>
      <c r="H28" s="56"/>
      <c r="I28" s="57">
        <f t="shared" si="3"/>
        <v>0</v>
      </c>
      <c r="J28" s="58"/>
      <c r="K28" s="58"/>
      <c r="L28" s="58"/>
      <c r="M28" s="59"/>
      <c r="N28" s="60"/>
      <c r="O28" s="168"/>
      <c r="P28" s="178">
        <f t="shared" si="4"/>
        <v>0</v>
      </c>
      <c r="Q28" s="45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70" customFormat="1" ht="13.5" customHeight="1">
      <c r="A29" s="153">
        <f t="shared" si="5"/>
        <v>42501</v>
      </c>
      <c r="B29" s="209" t="s">
        <v>55</v>
      </c>
      <c r="C29" s="56"/>
      <c r="D29" s="56"/>
      <c r="E29" s="56"/>
      <c r="F29" s="56"/>
      <c r="G29" s="56"/>
      <c r="H29" s="56"/>
      <c r="I29" s="57">
        <f t="shared" si="3"/>
        <v>0</v>
      </c>
      <c r="J29" s="58"/>
      <c r="K29" s="58"/>
      <c r="L29" s="58"/>
      <c r="M29" s="59"/>
      <c r="N29" s="60"/>
      <c r="O29" s="168"/>
      <c r="P29" s="178">
        <f t="shared" si="4"/>
        <v>0</v>
      </c>
      <c r="Q29" s="45"/>
      <c r="R29" s="3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55"/>
      <c r="AH29" s="55"/>
      <c r="AI29" s="55"/>
      <c r="AJ29" s="55"/>
      <c r="AK29" s="55"/>
      <c r="AL29" s="55"/>
      <c r="AM29" s="55"/>
      <c r="AN29" s="55"/>
      <c r="AO29" s="55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</row>
    <row r="30" spans="1:106" s="70" customFormat="1" ht="13.5" customHeight="1">
      <c r="A30" s="153">
        <f t="shared" si="5"/>
        <v>42502</v>
      </c>
      <c r="B30" s="209" t="s">
        <v>56</v>
      </c>
      <c r="C30" s="56"/>
      <c r="D30" s="56"/>
      <c r="E30" s="56"/>
      <c r="F30" s="56"/>
      <c r="G30" s="56"/>
      <c r="H30" s="56"/>
      <c r="I30" s="57">
        <f t="shared" si="3"/>
        <v>0</v>
      </c>
      <c r="J30" s="58"/>
      <c r="K30" s="58"/>
      <c r="L30" s="58"/>
      <c r="M30" s="59"/>
      <c r="N30" s="60"/>
      <c r="O30" s="168"/>
      <c r="P30" s="178">
        <f t="shared" si="4"/>
        <v>0</v>
      </c>
      <c r="Q30" s="45"/>
      <c r="R30" s="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55"/>
      <c r="AH30" s="55"/>
      <c r="AI30" s="55"/>
      <c r="AJ30" s="55"/>
      <c r="AK30" s="55"/>
      <c r="AL30" s="55"/>
      <c r="AM30" s="55"/>
      <c r="AN30" s="55"/>
      <c r="AO30" s="55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</row>
    <row r="31" spans="1:106" s="70" customFormat="1" ht="13.5" customHeight="1">
      <c r="A31" s="153">
        <f t="shared" si="5"/>
        <v>42503</v>
      </c>
      <c r="B31" s="209" t="s">
        <v>57</v>
      </c>
      <c r="C31" s="56"/>
      <c r="D31" s="56"/>
      <c r="E31" s="56"/>
      <c r="F31" s="56"/>
      <c r="G31" s="56"/>
      <c r="H31" s="56"/>
      <c r="I31" s="57">
        <f t="shared" si="3"/>
        <v>0</v>
      </c>
      <c r="J31" s="58"/>
      <c r="K31" s="58"/>
      <c r="L31" s="58"/>
      <c r="M31" s="59"/>
      <c r="N31" s="60"/>
      <c r="O31" s="168"/>
      <c r="P31" s="178">
        <f t="shared" si="4"/>
        <v>0</v>
      </c>
      <c r="Q31" s="4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55"/>
      <c r="AH31" s="55"/>
      <c r="AI31" s="55"/>
      <c r="AJ31" s="55"/>
      <c r="AK31" s="55"/>
      <c r="AL31" s="55"/>
      <c r="AM31" s="55"/>
      <c r="AN31" s="55"/>
      <c r="AO31" s="55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</row>
    <row r="32" spans="1:106" s="70" customFormat="1" ht="13.5" customHeight="1" thickBot="1">
      <c r="A32" s="153">
        <f t="shared" si="5"/>
        <v>42504</v>
      </c>
      <c r="B32" s="210" t="s">
        <v>51</v>
      </c>
      <c r="C32" s="56"/>
      <c r="D32" s="56"/>
      <c r="E32" s="56"/>
      <c r="F32" s="56"/>
      <c r="G32" s="64"/>
      <c r="H32" s="64"/>
      <c r="I32" s="57">
        <f t="shared" si="3"/>
        <v>0</v>
      </c>
      <c r="J32" s="65"/>
      <c r="K32" s="65"/>
      <c r="L32" s="65"/>
      <c r="M32" s="66"/>
      <c r="N32" s="67"/>
      <c r="O32" s="171"/>
      <c r="P32" s="178">
        <f t="shared" si="4"/>
        <v>0</v>
      </c>
      <c r="Q32" s="45"/>
      <c r="R32" s="3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55"/>
      <c r="AH32" s="55"/>
      <c r="AI32" s="55"/>
      <c r="AJ32" s="55"/>
      <c r="AK32" s="55"/>
      <c r="AL32" s="55"/>
      <c r="AM32" s="55"/>
      <c r="AN32" s="55"/>
      <c r="AO32" s="55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</row>
    <row r="33" spans="1:106" s="70" customFormat="1" ht="13.5" customHeight="1" thickBot="1">
      <c r="A33" s="107" t="s">
        <v>36</v>
      </c>
      <c r="B33" s="108"/>
      <c r="C33" s="72"/>
      <c r="D33" s="72"/>
      <c r="E33" s="72"/>
      <c r="F33" s="72" t="s">
        <v>58</v>
      </c>
      <c r="G33" s="72"/>
      <c r="H33" s="73">
        <v>0</v>
      </c>
      <c r="I33" s="72"/>
      <c r="J33" s="74">
        <f>SUM(J26:J32)</f>
        <v>0</v>
      </c>
      <c r="K33" s="109">
        <f>SUM(K26:K32)</f>
        <v>0</v>
      </c>
      <c r="L33" s="75">
        <f>SUM(L26:L32)</f>
        <v>0</v>
      </c>
      <c r="M33" s="170"/>
      <c r="N33" s="117">
        <f>SUM(N26:N32)</f>
        <v>0</v>
      </c>
      <c r="O33" s="76">
        <f>SUM(O26:O32)</f>
        <v>0</v>
      </c>
      <c r="P33" s="181">
        <f>SUM(P26:P32)</f>
        <v>0</v>
      </c>
      <c r="Q33" s="45"/>
      <c r="R33" s="3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55"/>
      <c r="AH33" s="55"/>
      <c r="AI33" s="55"/>
      <c r="AJ33" s="55"/>
      <c r="AK33" s="55"/>
      <c r="AL33" s="55"/>
      <c r="AM33" s="55"/>
      <c r="AN33" s="55"/>
      <c r="AO33" s="77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</row>
    <row r="34" spans="1:106" s="70" customFormat="1" ht="13.5" customHeight="1" hidden="1">
      <c r="A34" s="110"/>
      <c r="B34" s="45"/>
      <c r="C34" s="86"/>
      <c r="D34" s="86"/>
      <c r="E34" s="86"/>
      <c r="F34" s="86"/>
      <c r="G34" s="86"/>
      <c r="H34" s="111"/>
      <c r="I34" s="86"/>
      <c r="J34" s="89">
        <f>J33+J16</f>
        <v>0</v>
      </c>
      <c r="K34" s="89">
        <f>K33+K16</f>
        <v>0</v>
      </c>
      <c r="L34" s="89">
        <f>L33+L16</f>
        <v>0</v>
      </c>
      <c r="M34" s="89"/>
      <c r="N34" s="89">
        <f>N33+N16</f>
        <v>0</v>
      </c>
      <c r="O34" s="89">
        <f>O33+O16</f>
        <v>0</v>
      </c>
      <c r="P34" s="182"/>
      <c r="Q34" s="45"/>
      <c r="R34" s="3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55"/>
      <c r="AH34" s="55"/>
      <c r="AI34" s="55"/>
      <c r="AJ34" s="55"/>
      <c r="AK34" s="55"/>
      <c r="AL34" s="55"/>
      <c r="AM34" s="55"/>
      <c r="AN34" s="55"/>
      <c r="AO34" s="77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</row>
    <row r="35" spans="1:106" s="70" customFormat="1" ht="16.5" customHeight="1" thickBot="1">
      <c r="A35" s="112" t="s">
        <v>59</v>
      </c>
      <c r="B35" s="185"/>
      <c r="C35" s="231">
        <f>SUM(I26:I32)</f>
        <v>0</v>
      </c>
      <c r="D35" s="231"/>
      <c r="E35" s="79"/>
      <c r="F35" s="79"/>
      <c r="G35" s="79"/>
      <c r="H35" s="80"/>
      <c r="I35" s="81" t="s">
        <v>36</v>
      </c>
      <c r="J35" s="82"/>
      <c r="K35" s="79"/>
      <c r="L35" s="79"/>
      <c r="M35" s="79" t="s">
        <v>60</v>
      </c>
      <c r="N35" s="79"/>
      <c r="O35" s="79"/>
      <c r="P35" s="183">
        <f>C35+T36</f>
        <v>0</v>
      </c>
      <c r="Q35" s="45"/>
      <c r="R35" s="39"/>
      <c r="S35" s="83" t="s">
        <v>72</v>
      </c>
      <c r="T35" s="84"/>
      <c r="U35" s="84"/>
      <c r="V35" s="41"/>
      <c r="W35" s="41"/>
      <c r="X35" s="41"/>
      <c r="Y35" s="39"/>
      <c r="Z35" s="3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</row>
    <row r="36" spans="1:106" s="70" customFormat="1" ht="18" customHeight="1" thickBot="1">
      <c r="A36" s="113" t="s">
        <v>73</v>
      </c>
      <c r="B36" s="114"/>
      <c r="C36" s="115"/>
      <c r="D36" s="184">
        <f>+C35+C17</f>
        <v>0</v>
      </c>
      <c r="E36" s="99"/>
      <c r="F36" s="99"/>
      <c r="G36" s="89"/>
      <c r="H36" s="89"/>
      <c r="I36" s="116" t="s">
        <v>74</v>
      </c>
      <c r="J36" s="117"/>
      <c r="K36" s="117"/>
      <c r="L36" s="117"/>
      <c r="M36" s="117"/>
      <c r="N36" s="117"/>
      <c r="O36" s="232">
        <f>+P35+P17</f>
        <v>0</v>
      </c>
      <c r="P36" s="233"/>
      <c r="Q36" s="45"/>
      <c r="R36" s="39"/>
      <c r="S36" s="84" t="s">
        <v>62</v>
      </c>
      <c r="T36" s="89">
        <f>SUM(J33:L33)+N33+O33</f>
        <v>0</v>
      </c>
      <c r="U36" s="84"/>
      <c r="V36" s="41"/>
      <c r="W36" s="41"/>
      <c r="X36" s="41"/>
      <c r="Y36" s="39"/>
      <c r="Z36" s="3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</row>
    <row r="37" spans="1:106" s="70" customFormat="1" ht="8.25" customHeight="1">
      <c r="A37" s="45"/>
      <c r="B37" s="45"/>
      <c r="C37" s="99"/>
      <c r="D37" s="161"/>
      <c r="E37" s="99"/>
      <c r="F37" s="9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45"/>
      <c r="R37" s="39"/>
      <c r="S37" s="84"/>
      <c r="T37" s="89"/>
      <c r="U37" s="84"/>
      <c r="V37" s="41"/>
      <c r="W37" s="41"/>
      <c r="X37" s="41"/>
      <c r="Y37" s="39"/>
      <c r="Z37" s="39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spans="1:106" s="70" customFormat="1" ht="13.5" customHeight="1">
      <c r="A38" s="45"/>
      <c r="B38" s="45"/>
      <c r="C38" s="99"/>
      <c r="D38" s="99"/>
      <c r="E38" s="230" t="s">
        <v>104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5"/>
      <c r="R38" s="39"/>
      <c r="S38" s="44" t="s">
        <v>64</v>
      </c>
      <c r="T38" s="95">
        <f>IF((C35-H33+T36)&lt;=40,0,IF(AND((C35-H33)&lt;=40,(C35-H33+T36)&gt;40),((C35-H33+T36)-40),T36))</f>
        <v>0</v>
      </c>
      <c r="U38" s="84"/>
      <c r="V38" s="41"/>
      <c r="W38" s="41"/>
      <c r="X38" s="41"/>
      <c r="Y38" s="39"/>
      <c r="Z38" s="39"/>
      <c r="AA38" s="45"/>
      <c r="AB38" s="45"/>
      <c r="AC38" s="45"/>
      <c r="AD38" s="45"/>
      <c r="AE38" s="45"/>
      <c r="AF38" s="45"/>
      <c r="AG38" s="55"/>
      <c r="AH38" s="55"/>
      <c r="AI38" s="55"/>
      <c r="AJ38" s="55"/>
      <c r="AK38" s="55"/>
      <c r="AL38" s="55"/>
      <c r="AM38" s="55"/>
      <c r="AN38" s="89"/>
      <c r="AO38" s="45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</row>
    <row r="39" spans="1:106" s="70" customFormat="1" ht="8.25" customHeight="1" thickBot="1">
      <c r="A39" s="45"/>
      <c r="B39" s="45"/>
      <c r="C39" s="99"/>
      <c r="D39" s="99"/>
      <c r="E39" s="99"/>
      <c r="F39" s="99"/>
      <c r="G39" s="123"/>
      <c r="H39" s="89"/>
      <c r="I39" s="89"/>
      <c r="J39" s="89"/>
      <c r="K39" s="89"/>
      <c r="L39" s="89"/>
      <c r="M39" s="89"/>
      <c r="N39" s="89"/>
      <c r="O39" s="89"/>
      <c r="P39" s="89"/>
      <c r="Q39" s="45"/>
      <c r="R39" s="39"/>
      <c r="S39" s="44"/>
      <c r="T39" s="95"/>
      <c r="U39" s="84"/>
      <c r="V39" s="41"/>
      <c r="W39" s="41"/>
      <c r="X39" s="41"/>
      <c r="Y39" s="39"/>
      <c r="Z39" s="39"/>
      <c r="AA39" s="45"/>
      <c r="AB39" s="45"/>
      <c r="AC39" s="45"/>
      <c r="AD39" s="45"/>
      <c r="AE39" s="45"/>
      <c r="AF39" s="45"/>
      <c r="AG39" s="55"/>
      <c r="AH39" s="55"/>
      <c r="AI39" s="55"/>
      <c r="AJ39" s="55"/>
      <c r="AK39" s="55"/>
      <c r="AL39" s="55"/>
      <c r="AM39" s="55"/>
      <c r="AN39" s="89"/>
      <c r="AO39" s="45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s="70" customFormat="1" ht="13.5" customHeight="1">
      <c r="A40"/>
      <c r="B40"/>
      <c r="C40" s="217" t="s">
        <v>75</v>
      </c>
      <c r="D40" s="217"/>
      <c r="E40" s="217"/>
      <c r="F40"/>
      <c r="G40"/>
      <c r="H40" s="39"/>
      <c r="I40" s="118" t="s">
        <v>76</v>
      </c>
      <c r="J40" s="119"/>
      <c r="K40" s="119"/>
      <c r="L40" s="119"/>
      <c r="M40" s="120"/>
      <c r="N40" s="175" t="e">
        <f>#REF!</f>
        <v>#REF!</v>
      </c>
      <c r="O40" s="147"/>
      <c r="P40" s="44"/>
      <c r="Q40" s="44"/>
      <c r="R40" s="41"/>
      <c r="S40" s="84" t="s">
        <v>66</v>
      </c>
      <c r="T40" s="89">
        <f>IF((C35-H33)&lt;=40,0,(C35-H33-40))</f>
        <v>0</v>
      </c>
      <c r="U40" s="89">
        <f>ROUND(T40*OvertimeRate,2)</f>
        <v>0</v>
      </c>
      <c r="V40" s="41"/>
      <c r="W40" s="41"/>
      <c r="X40" s="41"/>
      <c r="Y40" s="39"/>
      <c r="Z40" s="3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106" s="70" customFormat="1" ht="13.5" customHeight="1">
      <c r="A41"/>
      <c r="B41"/>
      <c r="C41" s="228" t="s">
        <v>77</v>
      </c>
      <c r="D41" s="228"/>
      <c r="E41" s="229">
        <f>J34</f>
        <v>0</v>
      </c>
      <c r="F41" s="229"/>
      <c r="G41"/>
      <c r="H41" s="39"/>
      <c r="I41" s="126"/>
      <c r="J41" s="124" t="s">
        <v>78</v>
      </c>
      <c r="K41" s="124"/>
      <c r="L41" s="124"/>
      <c r="M41" s="125"/>
      <c r="N41" s="176">
        <f>paidOTWeek2+paidOTWeek1</f>
        <v>0</v>
      </c>
      <c r="O41" s="148"/>
      <c r="P41" s="44"/>
      <c r="Q41" s="44"/>
      <c r="R41" s="84"/>
      <c r="S41" s="39"/>
      <c r="T41" s="39"/>
      <c r="U41" s="39"/>
      <c r="V41" s="39"/>
      <c r="W41" s="84"/>
      <c r="X41" s="8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</row>
    <row r="42" spans="1:106" s="70" customFormat="1" ht="13.5" customHeight="1">
      <c r="A42"/>
      <c r="B42"/>
      <c r="C42" s="228"/>
      <c r="D42" s="228"/>
      <c r="E42" s="229"/>
      <c r="F42" s="229"/>
      <c r="G42"/>
      <c r="H42" s="39"/>
      <c r="I42" s="126" t="s">
        <v>79</v>
      </c>
      <c r="J42" s="127"/>
      <c r="K42" s="127"/>
      <c r="L42" s="127"/>
      <c r="M42" s="125"/>
      <c r="N42" s="176">
        <f>IF(EligibleforOvertime="Y",T19+U20+T38+U40,0)</f>
        <v>0</v>
      </c>
      <c r="O42" s="148"/>
      <c r="P42" s="44"/>
      <c r="Q42" s="44"/>
      <c r="R42" s="84"/>
      <c r="S42" s="39"/>
      <c r="T42" s="39"/>
      <c r="U42" s="39"/>
      <c r="V42" s="39"/>
      <c r="W42" s="84"/>
      <c r="X42" s="8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s="70" customFormat="1" ht="13.5" customHeight="1">
      <c r="A43"/>
      <c r="B43"/>
      <c r="C43" s="228" t="s">
        <v>80</v>
      </c>
      <c r="D43" s="228"/>
      <c r="E43" s="229">
        <f>K34</f>
        <v>0</v>
      </c>
      <c r="F43" s="229"/>
      <c r="G43"/>
      <c r="H43" s="39"/>
      <c r="I43" s="126" t="s">
        <v>81</v>
      </c>
      <c r="J43" s="127"/>
      <c r="K43" s="127"/>
      <c r="L43" s="127"/>
      <c r="M43" s="125"/>
      <c r="N43" s="176" t="e">
        <f>SUM(N40+N42)</f>
        <v>#REF!</v>
      </c>
      <c r="O43" s="149"/>
      <c r="P43" s="44"/>
      <c r="Q43" s="44"/>
      <c r="R43" s="84"/>
      <c r="S43" s="39"/>
      <c r="T43" s="39"/>
      <c r="U43" s="39"/>
      <c r="V43" s="39"/>
      <c r="W43" s="84"/>
      <c r="X43" s="8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</row>
    <row r="44" spans="1:106" s="70" customFormat="1" ht="13.5" customHeight="1">
      <c r="A44"/>
      <c r="B44"/>
      <c r="C44" s="228"/>
      <c r="D44" s="228"/>
      <c r="E44" s="229"/>
      <c r="F44" s="229"/>
      <c r="G44"/>
      <c r="H44" s="39"/>
      <c r="I44" s="126" t="s">
        <v>82</v>
      </c>
      <c r="J44" s="127"/>
      <c r="K44" s="127"/>
      <c r="L44" s="127"/>
      <c r="M44" s="125"/>
      <c r="N44" s="176">
        <f>L16+L33</f>
        <v>0</v>
      </c>
      <c r="O44" s="148"/>
      <c r="P44" s="44"/>
      <c r="Q44" s="44"/>
      <c r="R44" s="84"/>
      <c r="S44" s="39"/>
      <c r="T44" s="39"/>
      <c r="U44" s="39"/>
      <c r="V44" s="39"/>
      <c r="W44" s="84"/>
      <c r="X44" s="8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s="70" customFormat="1" ht="15" customHeight="1" thickBot="1">
      <c r="A45"/>
      <c r="B45"/>
      <c r="C45" s="128"/>
      <c r="D45" s="128"/>
      <c r="E45" s="129"/>
      <c r="F45" s="8"/>
      <c r="G45"/>
      <c r="H45" s="39"/>
      <c r="I45" s="130" t="s">
        <v>83</v>
      </c>
      <c r="J45" s="80"/>
      <c r="K45" s="80"/>
      <c r="L45" s="80"/>
      <c r="M45" s="131"/>
      <c r="N45" s="177" t="e">
        <f>ROUND(SUM(N43-N44),2)</f>
        <v>#REF!</v>
      </c>
      <c r="O45" s="149"/>
      <c r="P45" s="44"/>
      <c r="Q45" s="44"/>
      <c r="R45" s="84"/>
      <c r="S45" s="39"/>
      <c r="T45" s="39"/>
      <c r="U45" s="39"/>
      <c r="V45" s="39"/>
      <c r="W45" s="84"/>
      <c r="X45" s="8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</row>
    <row r="46" spans="1:106" s="70" customFormat="1" ht="12" customHeight="1">
      <c r="A46" s="45"/>
      <c r="B46" s="45"/>
      <c r="C46" s="228" t="s">
        <v>84</v>
      </c>
      <c r="D46" s="228"/>
      <c r="E46" s="229">
        <f>L34</f>
        <v>0</v>
      </c>
      <c r="F46" s="229"/>
      <c r="G46"/>
      <c r="H46" s="39"/>
      <c r="I46" s="45" t="s">
        <v>85</v>
      </c>
      <c r="J46" s="89"/>
      <c r="K46" s="89"/>
      <c r="L46" s="89"/>
      <c r="M46" s="89"/>
      <c r="N46" s="89"/>
      <c r="O46" s="89"/>
      <c r="P46" s="89"/>
      <c r="Q46" s="39"/>
      <c r="R46" s="84"/>
      <c r="S46" s="39"/>
      <c r="T46" s="39"/>
      <c r="U46" s="39"/>
      <c r="V46" s="39"/>
      <c r="W46" s="84"/>
      <c r="X46" s="8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s="70" customFormat="1" ht="9.75" customHeight="1">
      <c r="A47" s="45"/>
      <c r="B47" s="45"/>
      <c r="C47" s="228"/>
      <c r="D47" s="228"/>
      <c r="E47" s="229"/>
      <c r="F47" s="229"/>
      <c r="G47"/>
      <c r="H47" s="39"/>
      <c r="I47" s="45"/>
      <c r="J47" s="89"/>
      <c r="K47" s="89"/>
      <c r="L47" s="89"/>
      <c r="M47" s="89"/>
      <c r="N47" s="89"/>
      <c r="O47" s="89"/>
      <c r="P47" s="45"/>
      <c r="Q47" s="39"/>
      <c r="R47" s="39"/>
      <c r="S47" s="39"/>
      <c r="T47" s="39"/>
      <c r="U47" s="39"/>
      <c r="V47" s="39"/>
      <c r="W47" s="84"/>
      <c r="X47" s="8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s="70" customFormat="1" ht="13.5" customHeight="1" thickBot="1">
      <c r="A48" s="45"/>
      <c r="B48" s="45"/>
      <c r="C48" s="228" t="s">
        <v>86</v>
      </c>
      <c r="D48" s="228"/>
      <c r="E48" s="229">
        <f>N34</f>
        <v>0</v>
      </c>
      <c r="F48" s="229"/>
      <c r="G48"/>
      <c r="H48" s="132"/>
      <c r="I48" s="238" t="s">
        <v>87</v>
      </c>
      <c r="J48" s="238"/>
      <c r="K48" s="238"/>
      <c r="L48" s="238"/>
      <c r="M48" s="238"/>
      <c r="N48" s="238"/>
      <c r="O48" s="238"/>
      <c r="P48" s="238"/>
      <c r="Q48" s="45"/>
      <c r="R48" s="84"/>
      <c r="S48" s="39"/>
      <c r="T48" s="84"/>
      <c r="U48" s="84"/>
      <c r="V48" s="84"/>
      <c r="W48" s="84"/>
      <c r="X48" s="8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</row>
    <row r="49" spans="1:106" s="70" customFormat="1" ht="13.5" customHeight="1">
      <c r="A49" s="45"/>
      <c r="B49" s="45"/>
      <c r="C49" s="228"/>
      <c r="D49" s="228"/>
      <c r="E49" s="229"/>
      <c r="F49" s="229"/>
      <c r="G49"/>
      <c r="H49" s="54" t="s">
        <v>88</v>
      </c>
      <c r="I49" s="238" t="s">
        <v>89</v>
      </c>
      <c r="J49" s="238"/>
      <c r="K49" s="238"/>
      <c r="L49" s="238"/>
      <c r="M49" s="238"/>
      <c r="N49" s="238"/>
      <c r="O49" s="238"/>
      <c r="P49" s="238"/>
      <c r="Q49" s="45"/>
      <c r="R49" s="84"/>
      <c r="S49" s="39"/>
      <c r="T49" s="84"/>
      <c r="U49" s="84"/>
      <c r="V49" s="84"/>
      <c r="W49" s="84"/>
      <c r="X49" s="8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</row>
    <row r="50" spans="1:106" s="70" customFormat="1" ht="5.25" customHeight="1">
      <c r="A50" s="45"/>
      <c r="B50" s="45"/>
      <c r="C50" s="121"/>
      <c r="D50" s="121"/>
      <c r="E50" s="122"/>
      <c r="F50" s="123"/>
      <c r="H50" s="54"/>
      <c r="I50" s="159"/>
      <c r="J50" s="159"/>
      <c r="K50" s="159"/>
      <c r="L50" s="159"/>
      <c r="M50" s="159"/>
      <c r="N50" s="159"/>
      <c r="O50" s="159"/>
      <c r="P50" s="159"/>
      <c r="Q50" s="45"/>
      <c r="R50" s="84"/>
      <c r="S50" s="39"/>
      <c r="T50" s="84"/>
      <c r="U50" s="84"/>
      <c r="V50" s="84"/>
      <c r="W50" s="84"/>
      <c r="X50" s="8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spans="1:106" s="70" customFormat="1" ht="13.5" customHeight="1">
      <c r="A51" s="45"/>
      <c r="B51" s="45"/>
      <c r="C51" s="228" t="s">
        <v>101</v>
      </c>
      <c r="D51" s="228"/>
      <c r="E51" s="229">
        <f>O34</f>
        <v>0</v>
      </c>
      <c r="F51" s="229"/>
      <c r="H51" s="54"/>
      <c r="I51" s="159"/>
      <c r="J51" s="159"/>
      <c r="K51" s="159"/>
      <c r="L51" s="159"/>
      <c r="M51" s="159"/>
      <c r="N51" s="159"/>
      <c r="O51" s="159"/>
      <c r="P51" s="159"/>
      <c r="Q51" s="45"/>
      <c r="R51" s="84"/>
      <c r="S51" s="39"/>
      <c r="T51" s="84"/>
      <c r="U51" s="84"/>
      <c r="V51" s="84"/>
      <c r="W51" s="84"/>
      <c r="X51" s="8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</row>
    <row r="52" spans="1:106" s="70" customFormat="1" ht="13.5" customHeight="1">
      <c r="A52" s="45"/>
      <c r="B52" s="45"/>
      <c r="C52" s="228"/>
      <c r="D52" s="228"/>
      <c r="E52" s="229"/>
      <c r="F52" s="229"/>
      <c r="H52" s="54"/>
      <c r="I52" s="159"/>
      <c r="J52" s="159"/>
      <c r="K52" s="159"/>
      <c r="L52" s="159"/>
      <c r="M52" s="159"/>
      <c r="N52" s="159"/>
      <c r="O52" s="159"/>
      <c r="P52" s="159"/>
      <c r="Q52" s="45"/>
      <c r="R52" s="84"/>
      <c r="S52" s="39"/>
      <c r="T52" s="84"/>
      <c r="U52" s="84"/>
      <c r="V52" s="84"/>
      <c r="W52" s="84"/>
      <c r="X52" s="8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</row>
    <row r="53" spans="1:106" s="70" customFormat="1" ht="8.25" customHeight="1">
      <c r="A53" s="45"/>
      <c r="B53" s="45"/>
      <c r="C53" s="121"/>
      <c r="D53" s="121"/>
      <c r="E53" s="122"/>
      <c r="F53" s="123"/>
      <c r="H53" s="54"/>
      <c r="I53" s="159"/>
      <c r="J53" s="159"/>
      <c r="K53" s="159"/>
      <c r="L53" s="159"/>
      <c r="M53" s="159"/>
      <c r="N53" s="159"/>
      <c r="O53" s="159"/>
      <c r="P53" s="159"/>
      <c r="Q53" s="45"/>
      <c r="R53" s="84"/>
      <c r="S53" s="39"/>
      <c r="T53" s="84"/>
      <c r="U53" s="84"/>
      <c r="V53" s="84"/>
      <c r="W53" s="84"/>
      <c r="X53" s="8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</row>
    <row r="54" spans="1:106" s="70" customFormat="1" ht="8.25" customHeight="1">
      <c r="A54" s="45"/>
      <c r="B54" s="45"/>
      <c r="C54" s="121"/>
      <c r="D54" s="236"/>
      <c r="E54" s="236"/>
      <c r="F54" s="236"/>
      <c r="G54" s="236"/>
      <c r="H54" s="236"/>
      <c r="I54" s="236"/>
      <c r="J54" s="236"/>
      <c r="K54" s="45"/>
      <c r="L54" s="45"/>
      <c r="M54" s="45"/>
      <c r="N54" s="45"/>
      <c r="O54" s="45"/>
      <c r="P54" s="45"/>
      <c r="Q54" s="45"/>
      <c r="R54" s="84"/>
      <c r="S54" s="39"/>
      <c r="T54" s="84"/>
      <c r="U54" s="84"/>
      <c r="V54" s="84"/>
      <c r="W54" s="84"/>
      <c r="X54" s="8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</row>
    <row r="55" spans="1:106" s="70" customFormat="1" ht="15" customHeight="1" thickBot="1">
      <c r="A55" s="158" t="s">
        <v>95</v>
      </c>
      <c r="B55" s="45"/>
      <c r="C55" s="45"/>
      <c r="D55" s="237"/>
      <c r="E55" s="237"/>
      <c r="F55" s="237"/>
      <c r="G55" s="237"/>
      <c r="H55" s="237"/>
      <c r="I55" s="237"/>
      <c r="J55" s="237"/>
      <c r="K55" s="45"/>
      <c r="L55" s="45"/>
      <c r="M55" s="45"/>
      <c r="N55" s="45"/>
      <c r="O55" s="45"/>
      <c r="P55" s="45"/>
      <c r="Q55" s="45"/>
      <c r="R55" s="84"/>
      <c r="S55" s="39"/>
      <c r="T55" s="84"/>
      <c r="U55" s="84"/>
      <c r="V55" s="84"/>
      <c r="W55" s="84"/>
      <c r="X55" s="8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</row>
    <row r="56" spans="1:106" s="70" customFormat="1" ht="12.75" customHeight="1">
      <c r="A56" s="45"/>
      <c r="B56" s="45"/>
      <c r="C56" s="45"/>
      <c r="D56" s="133"/>
      <c r="E56" s="133"/>
      <c r="F56" s="134"/>
      <c r="G56" s="134"/>
      <c r="H56" s="54"/>
      <c r="I56" s="45"/>
      <c r="J56" s="45"/>
      <c r="K56" s="45"/>
      <c r="L56" s="45"/>
      <c r="M56" s="45"/>
      <c r="N56" s="45"/>
      <c r="O56" s="45"/>
      <c r="P56" s="45"/>
      <c r="Q56" s="45"/>
      <c r="R56" s="84"/>
      <c r="S56" s="39"/>
      <c r="T56" s="84"/>
      <c r="U56" s="84"/>
      <c r="V56" s="84"/>
      <c r="W56" s="84"/>
      <c r="X56" s="8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</row>
    <row r="57" spans="1:106" s="70" customFormat="1" ht="13.5" customHeight="1">
      <c r="A57" s="45" t="s">
        <v>90</v>
      </c>
      <c r="B57" s="45"/>
      <c r="C57" s="45"/>
      <c r="D57" s="45"/>
      <c r="E57" s="45"/>
      <c r="F57" s="45"/>
      <c r="G57" s="39"/>
      <c r="H57" s="39"/>
      <c r="J57" s="45"/>
      <c r="K57" s="45"/>
      <c r="L57" s="45"/>
      <c r="M57" s="45"/>
      <c r="N57" s="45"/>
      <c r="O57" s="45"/>
      <c r="P57" s="45"/>
      <c r="Q57" s="45"/>
      <c r="R57" s="84"/>
      <c r="S57" s="39"/>
      <c r="T57" s="84"/>
      <c r="U57" s="84"/>
      <c r="V57" s="84"/>
      <c r="W57" s="84"/>
      <c r="X57" s="8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</row>
    <row r="58" spans="1:106" s="70" customFormat="1" ht="13.5" customHeight="1">
      <c r="A58" s="69" t="s">
        <v>91</v>
      </c>
      <c r="B58" s="69"/>
      <c r="C58" s="135"/>
      <c r="D58" s="135"/>
      <c r="E58" s="135"/>
      <c r="F58" s="135"/>
      <c r="G58" s="111"/>
      <c r="H58" s="39"/>
      <c r="I58" s="45"/>
      <c r="J58" s="45"/>
      <c r="K58" s="45"/>
      <c r="L58" s="45"/>
      <c r="M58" s="45"/>
      <c r="N58" s="45"/>
      <c r="O58" s="45"/>
      <c r="P58" s="111"/>
      <c r="Q58" s="69"/>
      <c r="R58" s="69"/>
      <c r="S58" s="136"/>
      <c r="T58" s="136"/>
      <c r="U58" s="136"/>
      <c r="V58" s="136"/>
      <c r="W58" s="136"/>
      <c r="X58" s="13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</row>
    <row r="59" spans="1:106" s="70" customFormat="1" ht="13.5" customHeight="1">
      <c r="A59" s="69" t="s">
        <v>92</v>
      </c>
      <c r="B59" s="69"/>
      <c r="C59" s="135"/>
      <c r="D59" s="135"/>
      <c r="E59" s="135"/>
      <c r="F59" s="135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69"/>
      <c r="R59" s="69"/>
      <c r="S59" s="136"/>
      <c r="T59" s="136"/>
      <c r="U59" s="136"/>
      <c r="V59" s="136"/>
      <c r="W59" s="136"/>
      <c r="X59" s="13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</row>
    <row r="60" spans="1:106" s="70" customFormat="1" ht="14.25" customHeight="1">
      <c r="A60" s="69"/>
      <c r="B60" s="69"/>
      <c r="C60" s="135"/>
      <c r="D60" s="135"/>
      <c r="E60" s="137"/>
      <c r="F60" s="135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69"/>
      <c r="R60" s="69"/>
      <c r="S60" s="136"/>
      <c r="T60" s="136"/>
      <c r="U60" s="136"/>
      <c r="V60" s="136"/>
      <c r="W60" s="136"/>
      <c r="X60" s="13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</row>
    <row r="61" spans="1:106" s="70" customFormat="1" ht="13.5" thickBot="1">
      <c r="A61" s="69"/>
      <c r="B61" s="69"/>
      <c r="C61" s="69"/>
      <c r="D61" s="227" t="s">
        <v>93</v>
      </c>
      <c r="E61" s="227"/>
      <c r="F61" s="227"/>
      <c r="G61" s="227"/>
      <c r="H61" s="138"/>
      <c r="I61" s="138"/>
      <c r="J61" s="138"/>
      <c r="K61" s="142"/>
      <c r="L61" s="142"/>
      <c r="M61" s="200" t="s">
        <v>109</v>
      </c>
      <c r="N61" s="172"/>
      <c r="O61" s="172"/>
      <c r="P61" s="141"/>
      <c r="Q61" s="141"/>
      <c r="R61" s="69"/>
      <c r="S61" s="136"/>
      <c r="T61" s="136"/>
      <c r="U61" s="136"/>
      <c r="V61" s="136"/>
      <c r="W61" s="136"/>
      <c r="X61" s="136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</row>
    <row r="62" spans="1:106" s="70" customFormat="1" ht="19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40"/>
      <c r="O62" s="140"/>
      <c r="P62" s="140"/>
      <c r="Q62" s="141"/>
      <c r="R62" s="69"/>
      <c r="S62" s="136"/>
      <c r="T62" s="136"/>
      <c r="U62" s="136"/>
      <c r="V62" s="136"/>
      <c r="W62" s="136"/>
      <c r="X62" s="13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</row>
    <row r="63" spans="2:106" s="70" customFormat="1" ht="13.5" thickBot="1">
      <c r="B63" s="69"/>
      <c r="C63" s="69"/>
      <c r="D63" s="227" t="s">
        <v>94</v>
      </c>
      <c r="E63" s="227"/>
      <c r="F63" s="227"/>
      <c r="G63" s="227"/>
      <c r="H63" s="142"/>
      <c r="I63" s="142"/>
      <c r="J63" s="142"/>
      <c r="K63" s="142"/>
      <c r="L63" s="142"/>
      <c r="M63" s="200" t="s">
        <v>109</v>
      </c>
      <c r="N63" s="172"/>
      <c r="O63" s="172"/>
      <c r="P63" s="140"/>
      <c r="Q63" s="141"/>
      <c r="R63" s="69"/>
      <c r="S63" s="136"/>
      <c r="T63" s="136"/>
      <c r="U63" s="136"/>
      <c r="V63" s="136"/>
      <c r="W63" s="136"/>
      <c r="X63" s="13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</row>
    <row r="64" spans="1:106" s="70" customFormat="1" ht="12.75">
      <c r="A64" s="43"/>
      <c r="B64" s="43"/>
      <c r="C64" s="143"/>
      <c r="D64" s="143"/>
      <c r="E64" s="196"/>
      <c r="F64" s="196"/>
      <c r="G64" s="140"/>
      <c r="H64" s="140"/>
      <c r="I64" s="140"/>
      <c r="J64" s="140"/>
      <c r="K64" s="139"/>
      <c r="L64" s="140"/>
      <c r="M64" s="140"/>
      <c r="N64" s="140"/>
      <c r="O64" s="140"/>
      <c r="P64" s="141"/>
      <c r="Q64" s="141"/>
      <c r="R64" s="43"/>
      <c r="S64" s="136"/>
      <c r="T64" s="136"/>
      <c r="U64" s="136"/>
      <c r="V64" s="136"/>
      <c r="W64" s="136"/>
      <c r="X64" s="13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</row>
    <row r="65" spans="1:106" s="70" customFormat="1" ht="12.75">
      <c r="A65" s="43"/>
      <c r="B65" s="43"/>
      <c r="C65" s="143"/>
      <c r="D65" s="143"/>
      <c r="E65" s="143"/>
      <c r="F65" s="143"/>
      <c r="G65" s="139"/>
      <c r="H65" s="139"/>
      <c r="I65" s="139"/>
      <c r="J65" s="139"/>
      <c r="K65" s="139"/>
      <c r="L65" s="139"/>
      <c r="M65" s="139"/>
      <c r="N65" s="139"/>
      <c r="O65" s="139"/>
      <c r="P65" s="43"/>
      <c r="Q65" s="43"/>
      <c r="R65" s="43"/>
      <c r="S65" s="136"/>
      <c r="T65" s="136"/>
      <c r="U65" s="136"/>
      <c r="V65" s="136"/>
      <c r="W65" s="136"/>
      <c r="X65" s="13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</row>
    <row r="66" spans="1:106" s="70" customFormat="1" ht="12.75">
      <c r="A66" s="43"/>
      <c r="B66" s="139"/>
      <c r="C66" s="143"/>
      <c r="D66" s="143"/>
      <c r="E66" s="143"/>
      <c r="F66" s="143"/>
      <c r="G66" s="139"/>
      <c r="H66" s="139"/>
      <c r="I66" s="139"/>
      <c r="J66" s="139"/>
      <c r="K66" s="139"/>
      <c r="L66" s="139"/>
      <c r="M66" s="139"/>
      <c r="N66" s="139"/>
      <c r="O66" s="139"/>
      <c r="P66" s="43"/>
      <c r="Q66" s="43"/>
      <c r="R66" s="43"/>
      <c r="S66" s="136"/>
      <c r="T66" s="136"/>
      <c r="U66" s="136"/>
      <c r="V66" s="136"/>
      <c r="W66" s="136"/>
      <c r="X66" s="13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70" customFormat="1" ht="12.75">
      <c r="A67" s="43"/>
      <c r="B67" s="139"/>
      <c r="C67" s="143"/>
      <c r="D67" s="143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43"/>
      <c r="Q67" s="43"/>
      <c r="R67" s="43"/>
      <c r="S67" s="136"/>
      <c r="T67" s="136"/>
      <c r="U67" s="136"/>
      <c r="V67" s="136"/>
      <c r="W67" s="136"/>
      <c r="X67" s="136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70" customFormat="1" ht="12.75">
      <c r="A68" s="43"/>
      <c r="B68" s="43"/>
      <c r="C68" s="143"/>
      <c r="D68" s="143"/>
      <c r="E68" s="143"/>
      <c r="F68" s="143"/>
      <c r="G68" s="139"/>
      <c r="H68" s="139"/>
      <c r="I68" s="139"/>
      <c r="J68" s="139"/>
      <c r="K68" s="139"/>
      <c r="L68" s="139"/>
      <c r="M68" s="139"/>
      <c r="N68" s="139"/>
      <c r="O68" s="139"/>
      <c r="P68" s="43"/>
      <c r="Q68" s="43"/>
      <c r="R68" s="43"/>
      <c r="S68" s="136"/>
      <c r="T68" s="136"/>
      <c r="U68" s="136"/>
      <c r="V68" s="136"/>
      <c r="W68" s="136"/>
      <c r="X68" s="136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70" customFormat="1" ht="12.75">
      <c r="A69" s="43"/>
      <c r="B69" s="43"/>
      <c r="C69" s="143"/>
      <c r="D69" s="143"/>
      <c r="E69" s="143"/>
      <c r="F69" s="143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3"/>
      <c r="R69" s="135"/>
      <c r="S69" s="136"/>
      <c r="T69" s="136"/>
      <c r="U69" s="136"/>
      <c r="V69" s="136"/>
      <c r="W69" s="136"/>
      <c r="X69" s="13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70" customFormat="1" ht="12.75">
      <c r="A70" s="43"/>
      <c r="B70" s="43"/>
      <c r="C70" s="143"/>
      <c r="D70" s="143"/>
      <c r="E70" s="143"/>
      <c r="F70" s="143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69"/>
      <c r="R70" s="135"/>
      <c r="S70" s="136"/>
      <c r="T70" s="136"/>
      <c r="U70" s="136"/>
      <c r="V70" s="136"/>
      <c r="W70" s="136"/>
      <c r="X70" s="13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70" customFormat="1" ht="12.75">
      <c r="A71" s="43"/>
      <c r="B71" s="43"/>
      <c r="C71" s="143"/>
      <c r="D71" s="143"/>
      <c r="E71" s="143"/>
      <c r="F71" s="143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69"/>
      <c r="R71" s="135"/>
      <c r="S71" s="136"/>
      <c r="T71" s="136"/>
      <c r="U71" s="136"/>
      <c r="V71" s="136"/>
      <c r="W71" s="136"/>
      <c r="X71" s="136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70" customFormat="1" ht="12.75">
      <c r="A72" s="43"/>
      <c r="B72" s="43"/>
      <c r="C72" s="143"/>
      <c r="D72" s="143"/>
      <c r="E72" s="143"/>
      <c r="F72" s="143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69"/>
      <c r="R72" s="135"/>
      <c r="S72" s="136"/>
      <c r="T72" s="136"/>
      <c r="U72" s="136"/>
      <c r="V72" s="136"/>
      <c r="W72" s="136"/>
      <c r="X72" s="13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70" customFormat="1" ht="12.75">
      <c r="A73" s="43"/>
      <c r="B73" s="43"/>
      <c r="C73" s="143"/>
      <c r="D73" s="143"/>
      <c r="E73" s="143"/>
      <c r="F73" s="143"/>
      <c r="G73" s="139"/>
      <c r="H73" s="139"/>
      <c r="I73" s="139"/>
      <c r="J73" s="139"/>
      <c r="K73" s="139"/>
      <c r="L73" s="139"/>
      <c r="M73" s="139"/>
      <c r="N73" s="139"/>
      <c r="O73" s="139"/>
      <c r="P73" s="140"/>
      <c r="Q73" s="69"/>
      <c r="R73" s="69"/>
      <c r="S73" s="136"/>
      <c r="T73" s="136"/>
      <c r="U73" s="136"/>
      <c r="V73" s="136"/>
      <c r="W73" s="136"/>
      <c r="X73" s="136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70" customFormat="1" ht="12.75">
      <c r="A74" s="43"/>
      <c r="B74" s="43"/>
      <c r="C74" s="143"/>
      <c r="D74" s="143"/>
      <c r="E74" s="143"/>
      <c r="F74" s="143"/>
      <c r="G74" s="139"/>
      <c r="H74" s="139"/>
      <c r="I74" s="139"/>
      <c r="J74" s="139"/>
      <c r="K74" s="139"/>
      <c r="L74" s="139"/>
      <c r="M74" s="139"/>
      <c r="N74" s="139"/>
      <c r="O74" s="139"/>
      <c r="P74" s="140"/>
      <c r="Q74" s="69"/>
      <c r="R74" s="135"/>
      <c r="S74" s="136"/>
      <c r="T74" s="136"/>
      <c r="U74" s="136"/>
      <c r="V74" s="136"/>
      <c r="W74" s="136"/>
      <c r="X74" s="136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70" customFormat="1" ht="12.75">
      <c r="A75" s="43"/>
      <c r="B75" s="43"/>
      <c r="C75" s="143"/>
      <c r="D75" s="143"/>
      <c r="E75" s="143"/>
      <c r="F75" s="143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1"/>
      <c r="R75" s="135"/>
      <c r="S75" s="136"/>
      <c r="T75" s="136"/>
      <c r="U75" s="136"/>
      <c r="V75" s="136"/>
      <c r="W75" s="136"/>
      <c r="X75" s="136"/>
      <c r="Y75" s="111"/>
      <c r="Z75" s="111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70" customFormat="1" ht="12.75">
      <c r="A76" s="43"/>
      <c r="B76" s="43"/>
      <c r="C76" s="143"/>
      <c r="D76" s="143"/>
      <c r="E76" s="143"/>
      <c r="F76" s="143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1"/>
      <c r="R76" s="43"/>
      <c r="S76" s="136"/>
      <c r="T76" s="136"/>
      <c r="U76" s="136"/>
      <c r="V76" s="136"/>
      <c r="W76" s="136"/>
      <c r="X76" s="136"/>
      <c r="Y76" s="111"/>
      <c r="Z76" s="111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70" customFormat="1" ht="12.75">
      <c r="A77" s="43"/>
      <c r="B77" s="43"/>
      <c r="C77" s="143"/>
      <c r="D77" s="143"/>
      <c r="E77" s="143"/>
      <c r="F77" s="143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1"/>
      <c r="R77" s="43"/>
      <c r="S77" s="136"/>
      <c r="T77" s="144"/>
      <c r="U77" s="144"/>
      <c r="V77" s="144"/>
      <c r="W77" s="136"/>
      <c r="X77" s="136"/>
      <c r="Y77" s="111"/>
      <c r="Z77" s="111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70" customFormat="1" ht="12.75">
      <c r="A78" s="43"/>
      <c r="B78" s="43"/>
      <c r="C78" s="143"/>
      <c r="D78" s="143"/>
      <c r="E78" s="143"/>
      <c r="F78" s="14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3"/>
      <c r="R78" s="43"/>
      <c r="S78" s="136"/>
      <c r="T78" s="144"/>
      <c r="U78" s="144"/>
      <c r="V78" s="144"/>
      <c r="W78" s="136"/>
      <c r="X78" s="136"/>
      <c r="Y78" s="111"/>
      <c r="Z78" s="111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ht="12.75">
      <c r="A79" s="43"/>
      <c r="B79" s="43"/>
      <c r="C79" s="143"/>
      <c r="D79" s="143"/>
      <c r="E79" s="143"/>
      <c r="F79" s="14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3"/>
      <c r="R79" s="43"/>
      <c r="S79" s="136"/>
      <c r="T79" s="144"/>
      <c r="U79" s="144"/>
      <c r="V79" s="144"/>
      <c r="W79" s="136"/>
      <c r="X79" s="136"/>
      <c r="Y79" s="111"/>
      <c r="Z79" s="11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2.75">
      <c r="A80" s="43"/>
      <c r="B80" s="43"/>
      <c r="C80" s="143"/>
      <c r="D80" s="143"/>
      <c r="E80" s="143"/>
      <c r="F80" s="14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3"/>
      <c r="R80" s="43"/>
      <c r="S80" s="136"/>
      <c r="T80" s="144"/>
      <c r="U80" s="144"/>
      <c r="V80" s="144"/>
      <c r="W80" s="136"/>
      <c r="X80" s="136"/>
      <c r="Y80" s="111"/>
      <c r="Z80" s="11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ht="12.75">
      <c r="A81" s="43"/>
      <c r="B81" s="43"/>
      <c r="C81" s="143"/>
      <c r="D81" s="143"/>
      <c r="E81" s="143"/>
      <c r="F81" s="14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3"/>
      <c r="R81" s="43"/>
      <c r="S81" s="136"/>
      <c r="T81" s="144"/>
      <c r="U81" s="144"/>
      <c r="V81" s="144"/>
      <c r="W81" s="136"/>
      <c r="X81" s="136"/>
      <c r="Y81" s="111"/>
      <c r="Z81" s="11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2.75">
      <c r="A82" s="43"/>
      <c r="B82" s="43"/>
      <c r="C82" s="143"/>
      <c r="D82" s="143"/>
      <c r="E82" s="143"/>
      <c r="F82" s="14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3"/>
      <c r="R82" s="43"/>
      <c r="S82" s="136"/>
      <c r="T82" s="144"/>
      <c r="U82" s="144"/>
      <c r="V82" s="144"/>
      <c r="W82" s="136"/>
      <c r="X82" s="136"/>
      <c r="Y82" s="111"/>
      <c r="Z82" s="11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ht="12.75">
      <c r="A83" s="43"/>
      <c r="B83" s="43"/>
      <c r="C83" s="143"/>
      <c r="D83" s="143"/>
      <c r="E83" s="143"/>
      <c r="F83" s="14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3"/>
      <c r="R83" s="43"/>
      <c r="S83" s="136"/>
      <c r="T83" s="144"/>
      <c r="U83" s="144"/>
      <c r="V83" s="144"/>
      <c r="W83" s="136"/>
      <c r="X83" s="136"/>
      <c r="Y83" s="111"/>
      <c r="Z83" s="11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12.75">
      <c r="A84" s="43"/>
      <c r="B84" s="43"/>
      <c r="C84" s="143"/>
      <c r="D84" s="143"/>
      <c r="E84" s="143"/>
      <c r="F84" s="14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3"/>
      <c r="R84" s="43"/>
      <c r="S84" s="136"/>
      <c r="T84" s="144"/>
      <c r="U84" s="144"/>
      <c r="V84" s="144"/>
      <c r="W84" s="136"/>
      <c r="X84" s="136"/>
      <c r="Y84" s="111"/>
      <c r="Z84" s="11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ht="12.75">
      <c r="A85" s="43"/>
      <c r="B85" s="43"/>
      <c r="C85" s="143"/>
      <c r="D85" s="143"/>
      <c r="E85" s="143"/>
      <c r="F85" s="143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3"/>
      <c r="R85" s="135"/>
      <c r="S85" s="136"/>
      <c r="T85" s="136"/>
      <c r="U85" s="136"/>
      <c r="V85" s="136"/>
      <c r="W85" s="136"/>
      <c r="X85" s="136"/>
      <c r="Y85" s="111"/>
      <c r="Z85" s="11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ht="12.75">
      <c r="A86" s="43"/>
      <c r="B86" s="43"/>
      <c r="C86" s="143"/>
      <c r="D86" s="143"/>
      <c r="E86" s="143"/>
      <c r="F86" s="14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"/>
      <c r="R86" s="135"/>
      <c r="S86" s="136"/>
      <c r="T86" s="136"/>
      <c r="U86" s="136"/>
      <c r="V86" s="136"/>
      <c r="W86" s="136"/>
      <c r="X86" s="136"/>
      <c r="Y86" s="111"/>
      <c r="Z86" s="11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ht="12.75">
      <c r="A87" s="43"/>
      <c r="B87" s="43"/>
      <c r="C87" s="143"/>
      <c r="D87" s="143"/>
      <c r="E87" s="143"/>
      <c r="F87" s="14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1"/>
      <c r="R87" s="135"/>
      <c r="S87" s="136"/>
      <c r="T87" s="136"/>
      <c r="U87" s="136"/>
      <c r="V87" s="136"/>
      <c r="W87" s="136"/>
      <c r="X87" s="136"/>
      <c r="Y87" s="111"/>
      <c r="Z87" s="11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ht="12.75">
      <c r="A88" s="43"/>
      <c r="B88" s="43"/>
      <c r="C88" s="143"/>
      <c r="D88" s="143"/>
      <c r="E88" s="143"/>
      <c r="F88" s="14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41"/>
      <c r="R88" s="135"/>
      <c r="S88" s="136"/>
      <c r="T88" s="136"/>
      <c r="U88" s="136"/>
      <c r="V88" s="136"/>
      <c r="W88" s="136"/>
      <c r="X88" s="136"/>
      <c r="Y88" s="111"/>
      <c r="Z88" s="11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12.75">
      <c r="A89" s="43"/>
      <c r="B89" s="43"/>
      <c r="C89" s="143"/>
      <c r="D89" s="143"/>
      <c r="E89" s="143"/>
      <c r="F89" s="143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41"/>
      <c r="R89" s="135"/>
      <c r="S89" s="136"/>
      <c r="T89" s="136"/>
      <c r="U89" s="136"/>
      <c r="V89" s="136"/>
      <c r="W89" s="136"/>
      <c r="X89" s="136"/>
      <c r="Y89" s="111"/>
      <c r="Z89" s="111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ht="12.75">
      <c r="A90" s="43"/>
      <c r="B90" s="43"/>
      <c r="C90" s="143"/>
      <c r="D90" s="143"/>
      <c r="E90" s="143"/>
      <c r="F90" s="143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3"/>
      <c r="R90" s="143"/>
      <c r="S90" s="136"/>
      <c r="T90" s="136"/>
      <c r="U90" s="136"/>
      <c r="V90" s="136"/>
      <c r="W90" s="136"/>
      <c r="X90" s="136"/>
      <c r="Y90" s="111"/>
      <c r="Z90" s="111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</row>
    <row r="91" spans="1:106" ht="12.75">
      <c r="A91" s="43"/>
      <c r="B91" s="43"/>
      <c r="C91" s="143"/>
      <c r="D91" s="143"/>
      <c r="E91" s="143"/>
      <c r="F91" s="143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3"/>
      <c r="R91" s="143"/>
      <c r="S91" s="144"/>
      <c r="T91" s="144"/>
      <c r="U91" s="144"/>
      <c r="V91" s="144"/>
      <c r="W91" s="144"/>
      <c r="X91" s="144"/>
      <c r="Y91" s="139"/>
      <c r="Z91" s="1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2.75">
      <c r="A92" s="43"/>
      <c r="B92" s="43"/>
      <c r="C92" s="143"/>
      <c r="D92" s="143"/>
      <c r="E92" s="143"/>
      <c r="F92" s="14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3"/>
      <c r="R92" s="143"/>
      <c r="S92" s="144"/>
      <c r="T92" s="144"/>
      <c r="U92" s="144"/>
      <c r="V92" s="144"/>
      <c r="W92" s="144"/>
      <c r="X92" s="144"/>
      <c r="Y92" s="139"/>
      <c r="Z92" s="1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</row>
    <row r="93" spans="1:106" ht="12.75">
      <c r="A93" s="43"/>
      <c r="B93" s="43"/>
      <c r="C93" s="143"/>
      <c r="D93" s="143"/>
      <c r="E93" s="143"/>
      <c r="F93" s="14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3"/>
      <c r="R93" s="143"/>
      <c r="S93" s="144"/>
      <c r="T93" s="144"/>
      <c r="U93" s="144"/>
      <c r="V93" s="144"/>
      <c r="W93" s="144"/>
      <c r="X93" s="144"/>
      <c r="Y93" s="139"/>
      <c r="Z93" s="1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2.75">
      <c r="A94" s="43"/>
      <c r="B94" s="43"/>
      <c r="C94" s="143"/>
      <c r="D94" s="143"/>
      <c r="E94" s="143"/>
      <c r="F94" s="143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3"/>
      <c r="R94" s="143"/>
      <c r="S94" s="144"/>
      <c r="T94" s="144"/>
      <c r="U94" s="144"/>
      <c r="V94" s="144"/>
      <c r="W94" s="144"/>
      <c r="X94" s="144"/>
      <c r="Y94" s="139"/>
      <c r="Z94" s="1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</row>
    <row r="95" spans="1:106" ht="12.75">
      <c r="A95" s="43"/>
      <c r="B95" s="43"/>
      <c r="C95" s="143"/>
      <c r="D95" s="143"/>
      <c r="E95" s="143"/>
      <c r="F95" s="143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3"/>
      <c r="R95" s="143"/>
      <c r="S95" s="144"/>
      <c r="T95" s="144"/>
      <c r="U95" s="144"/>
      <c r="V95" s="144"/>
      <c r="W95" s="144"/>
      <c r="X95" s="144"/>
      <c r="Y95" s="139"/>
      <c r="Z95" s="1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</row>
    <row r="96" spans="1:106" ht="12.75">
      <c r="A96" s="43"/>
      <c r="B96" s="43"/>
      <c r="C96" s="143"/>
      <c r="D96" s="143"/>
      <c r="E96" s="143"/>
      <c r="F96" s="143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3"/>
      <c r="R96" s="143"/>
      <c r="S96" s="144"/>
      <c r="T96" s="144"/>
      <c r="U96" s="144"/>
      <c r="V96" s="144"/>
      <c r="W96" s="144"/>
      <c r="X96" s="144"/>
      <c r="Y96" s="139"/>
      <c r="Z96" s="1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12.75">
      <c r="A97" s="43"/>
      <c r="B97" s="43"/>
      <c r="C97" s="143"/>
      <c r="D97" s="143"/>
      <c r="E97" s="143"/>
      <c r="F97" s="143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3"/>
      <c r="R97" s="143"/>
      <c r="S97" s="144"/>
      <c r="T97" s="144"/>
      <c r="U97" s="144"/>
      <c r="V97" s="144"/>
      <c r="W97" s="144"/>
      <c r="X97" s="144"/>
      <c r="Y97" s="139"/>
      <c r="Z97" s="1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</row>
    <row r="98" spans="1:106" ht="12.75">
      <c r="A98" s="43"/>
      <c r="B98" s="43"/>
      <c r="C98" s="143"/>
      <c r="D98" s="143"/>
      <c r="E98" s="143"/>
      <c r="F98" s="143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3"/>
      <c r="R98" s="143"/>
      <c r="S98" s="144"/>
      <c r="T98" s="144"/>
      <c r="U98" s="144"/>
      <c r="V98" s="144"/>
      <c r="W98" s="144"/>
      <c r="X98" s="144"/>
      <c r="Y98" s="139"/>
      <c r="Z98" s="1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12.75">
      <c r="A99" s="43"/>
      <c r="B99" s="43"/>
      <c r="C99" s="143"/>
      <c r="D99" s="143"/>
      <c r="E99" s="143"/>
      <c r="F99" s="14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3"/>
      <c r="R99" s="143"/>
      <c r="S99" s="144"/>
      <c r="T99" s="144"/>
      <c r="U99" s="144"/>
      <c r="V99" s="144"/>
      <c r="W99" s="144"/>
      <c r="X99" s="144"/>
      <c r="Y99" s="139"/>
      <c r="Z99" s="1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  <row r="100" spans="1:106" ht="12.75">
      <c r="A100" s="43"/>
      <c r="B100" s="43"/>
      <c r="C100" s="143"/>
      <c r="D100" s="143"/>
      <c r="E100" s="143"/>
      <c r="F100" s="14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3"/>
      <c r="R100" s="143"/>
      <c r="S100" s="144"/>
      <c r="T100" s="144"/>
      <c r="U100" s="144"/>
      <c r="V100" s="144"/>
      <c r="W100" s="144"/>
      <c r="X100" s="144"/>
      <c r="Y100" s="139"/>
      <c r="Z100" s="1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</row>
    <row r="101" spans="1:106" ht="12.75">
      <c r="A101" s="43"/>
      <c r="B101" s="43"/>
      <c r="C101" s="143"/>
      <c r="D101" s="143"/>
      <c r="E101" s="143"/>
      <c r="F101" s="14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3"/>
      <c r="R101" s="143"/>
      <c r="S101" s="144"/>
      <c r="T101" s="144"/>
      <c r="U101" s="144"/>
      <c r="V101" s="144"/>
      <c r="W101" s="144"/>
      <c r="X101" s="144"/>
      <c r="Y101" s="139"/>
      <c r="Z101" s="1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</row>
    <row r="102" spans="1:106" ht="12.75">
      <c r="A102" s="43"/>
      <c r="B102" s="43"/>
      <c r="C102" s="143"/>
      <c r="D102" s="143"/>
      <c r="E102" s="143"/>
      <c r="F102" s="14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3"/>
      <c r="R102" s="143"/>
      <c r="S102" s="144"/>
      <c r="T102" s="144"/>
      <c r="U102" s="144"/>
      <c r="V102" s="144"/>
      <c r="W102" s="144"/>
      <c r="X102" s="144"/>
      <c r="Y102" s="139"/>
      <c r="Z102" s="1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</row>
    <row r="103" spans="1:106" ht="12.75">
      <c r="A103" s="43"/>
      <c r="B103" s="43"/>
      <c r="C103" s="143"/>
      <c r="D103" s="143"/>
      <c r="E103" s="143"/>
      <c r="F103" s="14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3"/>
      <c r="R103" s="143"/>
      <c r="S103" s="144"/>
      <c r="T103" s="144"/>
      <c r="U103" s="144"/>
      <c r="V103" s="144"/>
      <c r="W103" s="144"/>
      <c r="X103" s="144"/>
      <c r="Y103" s="139"/>
      <c r="Z103" s="1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2.75">
      <c r="A104" s="43"/>
      <c r="B104" s="43"/>
      <c r="C104" s="143"/>
      <c r="D104" s="143"/>
      <c r="E104" s="143"/>
      <c r="F104" s="14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3"/>
      <c r="R104" s="143"/>
      <c r="S104" s="144"/>
      <c r="T104" s="144"/>
      <c r="U104" s="144"/>
      <c r="V104" s="144"/>
      <c r="W104" s="144"/>
      <c r="X104" s="144"/>
      <c r="Y104" s="139"/>
      <c r="Z104" s="1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</row>
    <row r="105" spans="1:106" ht="12.75">
      <c r="A105" s="43"/>
      <c r="B105" s="43"/>
      <c r="C105" s="143"/>
      <c r="D105" s="143"/>
      <c r="E105" s="143"/>
      <c r="F105" s="14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3"/>
      <c r="R105" s="143"/>
      <c r="S105" s="144"/>
      <c r="T105" s="144"/>
      <c r="U105" s="144"/>
      <c r="V105" s="144"/>
      <c r="W105" s="144"/>
      <c r="X105" s="144"/>
      <c r="Y105" s="139"/>
      <c r="Z105" s="1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</row>
    <row r="106" spans="1:106" ht="12.75">
      <c r="A106" s="43"/>
      <c r="B106" s="43"/>
      <c r="C106" s="143"/>
      <c r="D106" s="143"/>
      <c r="E106" s="143"/>
      <c r="F106" s="14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3"/>
      <c r="R106" s="143"/>
      <c r="S106" s="144"/>
      <c r="T106" s="144"/>
      <c r="U106" s="144"/>
      <c r="V106" s="144"/>
      <c r="W106" s="144"/>
      <c r="X106" s="144"/>
      <c r="Y106" s="139"/>
      <c r="Z106" s="1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2.75">
      <c r="A107" s="43"/>
      <c r="B107" s="43"/>
      <c r="C107" s="143"/>
      <c r="D107" s="143"/>
      <c r="E107" s="143"/>
      <c r="F107" s="14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3"/>
      <c r="R107" s="143"/>
      <c r="S107" s="144"/>
      <c r="T107" s="144"/>
      <c r="U107" s="144"/>
      <c r="V107" s="144"/>
      <c r="W107" s="144"/>
      <c r="X107" s="144"/>
      <c r="Y107" s="139"/>
      <c r="Z107" s="1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</row>
    <row r="108" spans="1:106" ht="12.75">
      <c r="A108" s="43"/>
      <c r="B108" s="43"/>
      <c r="C108" s="143"/>
      <c r="D108" s="143"/>
      <c r="E108" s="143"/>
      <c r="F108" s="14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3"/>
      <c r="R108" s="143"/>
      <c r="S108" s="144"/>
      <c r="T108" s="144"/>
      <c r="U108" s="144"/>
      <c r="V108" s="144"/>
      <c r="W108" s="144"/>
      <c r="X108" s="144"/>
      <c r="Y108" s="139"/>
      <c r="Z108" s="1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2.75">
      <c r="A109" s="43"/>
      <c r="B109" s="43"/>
      <c r="C109" s="143"/>
      <c r="D109" s="143"/>
      <c r="E109" s="143"/>
      <c r="F109" s="14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3"/>
      <c r="R109" s="143"/>
      <c r="S109" s="144"/>
      <c r="T109" s="144"/>
      <c r="U109" s="144"/>
      <c r="V109" s="144"/>
      <c r="W109" s="144"/>
      <c r="X109" s="144"/>
      <c r="Y109" s="139"/>
      <c r="Z109" s="1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</row>
    <row r="110" spans="1:106" ht="12.75">
      <c r="A110" s="43"/>
      <c r="B110" s="43"/>
      <c r="C110" s="143"/>
      <c r="D110" s="143"/>
      <c r="E110" s="143"/>
      <c r="F110" s="14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3"/>
      <c r="R110" s="143"/>
      <c r="S110" s="144"/>
      <c r="T110" s="144"/>
      <c r="U110" s="144"/>
      <c r="V110" s="144"/>
      <c r="W110" s="144"/>
      <c r="X110" s="144"/>
      <c r="Y110" s="139"/>
      <c r="Z110" s="1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</row>
    <row r="111" spans="1:106" ht="12.75">
      <c r="A111" s="43"/>
      <c r="B111" s="43"/>
      <c r="C111" s="143"/>
      <c r="D111" s="143"/>
      <c r="E111" s="143"/>
      <c r="F111" s="143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3"/>
      <c r="R111" s="143"/>
      <c r="S111" s="144"/>
      <c r="T111" s="144"/>
      <c r="U111" s="144"/>
      <c r="V111" s="144"/>
      <c r="W111" s="144"/>
      <c r="X111" s="144"/>
      <c r="Y111" s="139"/>
      <c r="Z111" s="1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12.75">
      <c r="A112" s="43"/>
      <c r="B112" s="43"/>
      <c r="C112" s="143"/>
      <c r="D112" s="143"/>
      <c r="E112" s="143"/>
      <c r="F112" s="143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3"/>
      <c r="R112" s="143"/>
      <c r="S112" s="144"/>
      <c r="T112" s="144"/>
      <c r="U112" s="144"/>
      <c r="V112" s="144"/>
      <c r="W112" s="144"/>
      <c r="X112" s="144"/>
      <c r="Y112" s="139"/>
      <c r="Z112" s="1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</row>
    <row r="113" spans="1:106" ht="12.75">
      <c r="A113" s="43"/>
      <c r="B113" s="43"/>
      <c r="C113" s="143"/>
      <c r="D113" s="143"/>
      <c r="E113" s="143"/>
      <c r="F113" s="143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3"/>
      <c r="R113" s="143"/>
      <c r="S113" s="144"/>
      <c r="T113" s="144"/>
      <c r="U113" s="144"/>
      <c r="V113" s="144"/>
      <c r="W113" s="144"/>
      <c r="X113" s="144"/>
      <c r="Y113" s="139"/>
      <c r="Z113" s="1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12.75">
      <c r="A114" s="43"/>
      <c r="B114" s="43"/>
      <c r="C114" s="143"/>
      <c r="D114" s="143"/>
      <c r="E114" s="143"/>
      <c r="F114" s="143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3"/>
      <c r="R114" s="143"/>
      <c r="S114" s="144"/>
      <c r="T114" s="144"/>
      <c r="U114" s="144"/>
      <c r="V114" s="144"/>
      <c r="W114" s="144"/>
      <c r="X114" s="144"/>
      <c r="Y114" s="139"/>
      <c r="Z114" s="1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</row>
    <row r="115" spans="1:106" ht="12.75">
      <c r="A115" s="43"/>
      <c r="B115" s="43"/>
      <c r="C115" s="143"/>
      <c r="D115" s="143"/>
      <c r="E115" s="143"/>
      <c r="F115" s="14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3"/>
      <c r="R115" s="143"/>
      <c r="S115" s="144"/>
      <c r="T115" s="144"/>
      <c r="U115" s="144"/>
      <c r="V115" s="144"/>
      <c r="W115" s="144"/>
      <c r="X115" s="144"/>
      <c r="Y115" s="139"/>
      <c r="Z115" s="1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</row>
    <row r="116" spans="1:106" ht="12.75">
      <c r="A116" s="43"/>
      <c r="B116" s="43"/>
      <c r="C116" s="143"/>
      <c r="D116" s="143"/>
      <c r="E116" s="143"/>
      <c r="F116" s="14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3"/>
      <c r="R116" s="143"/>
      <c r="S116" s="144"/>
      <c r="T116" s="144"/>
      <c r="U116" s="144"/>
      <c r="V116" s="144"/>
      <c r="W116" s="144"/>
      <c r="X116" s="144"/>
      <c r="Y116" s="139"/>
      <c r="Z116" s="1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</row>
    <row r="117" spans="1:106" ht="12.75">
      <c r="A117" s="43"/>
      <c r="B117" s="43"/>
      <c r="C117" s="143"/>
      <c r="D117" s="143"/>
      <c r="E117" s="143"/>
      <c r="F117" s="14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3"/>
      <c r="R117" s="143"/>
      <c r="S117" s="144"/>
      <c r="T117" s="144"/>
      <c r="U117" s="144"/>
      <c r="V117" s="144"/>
      <c r="W117" s="144"/>
      <c r="X117" s="144"/>
      <c r="Y117" s="139"/>
      <c r="Z117" s="1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2.75">
      <c r="A118" s="43"/>
      <c r="B118" s="43"/>
      <c r="C118" s="143"/>
      <c r="D118" s="143"/>
      <c r="E118" s="143"/>
      <c r="F118" s="14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3"/>
      <c r="R118" s="143"/>
      <c r="S118" s="144"/>
      <c r="T118" s="144"/>
      <c r="U118" s="144"/>
      <c r="V118" s="144"/>
      <c r="W118" s="144"/>
      <c r="X118" s="144"/>
      <c r="Y118" s="139"/>
      <c r="Z118" s="1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</row>
    <row r="119" spans="1:106" ht="12.75">
      <c r="A119" s="43"/>
      <c r="B119" s="43"/>
      <c r="C119" s="143"/>
      <c r="D119" s="143"/>
      <c r="E119" s="143"/>
      <c r="F119" s="143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3"/>
      <c r="R119" s="143"/>
      <c r="S119" s="144"/>
      <c r="T119" s="144"/>
      <c r="U119" s="144"/>
      <c r="V119" s="144"/>
      <c r="W119" s="144"/>
      <c r="X119" s="144"/>
      <c r="Y119" s="139"/>
      <c r="Z119" s="1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</row>
    <row r="120" spans="1:106" ht="12.75">
      <c r="A120" s="43"/>
      <c r="B120" s="43"/>
      <c r="C120" s="143"/>
      <c r="D120" s="143"/>
      <c r="E120" s="143"/>
      <c r="F120" s="143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3"/>
      <c r="R120" s="143"/>
      <c r="S120" s="144"/>
      <c r="T120" s="144"/>
      <c r="U120" s="144"/>
      <c r="V120" s="144"/>
      <c r="W120" s="144"/>
      <c r="X120" s="144"/>
      <c r="Y120" s="139"/>
      <c r="Z120" s="1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2.75">
      <c r="A121" s="43"/>
      <c r="B121" s="43"/>
      <c r="C121" s="143"/>
      <c r="D121" s="143"/>
      <c r="E121" s="143"/>
      <c r="F121" s="143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43"/>
      <c r="R121" s="143"/>
      <c r="S121" s="144"/>
      <c r="T121" s="144"/>
      <c r="U121" s="144"/>
      <c r="V121" s="144"/>
      <c r="W121" s="144"/>
      <c r="X121" s="144"/>
      <c r="Y121" s="139"/>
      <c r="Z121" s="1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</row>
    <row r="122" spans="1:106" ht="12.75">
      <c r="A122" s="43"/>
      <c r="B122" s="43"/>
      <c r="C122" s="143"/>
      <c r="D122" s="143"/>
      <c r="E122" s="143"/>
      <c r="F122" s="143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3"/>
      <c r="R122" s="143"/>
      <c r="S122" s="144"/>
      <c r="T122" s="144"/>
      <c r="U122" s="144"/>
      <c r="V122" s="144"/>
      <c r="W122" s="144"/>
      <c r="X122" s="144"/>
      <c r="Y122" s="139"/>
      <c r="Z122" s="1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2.75">
      <c r="A123" s="43"/>
      <c r="B123" s="43"/>
      <c r="C123" s="143"/>
      <c r="D123" s="143"/>
      <c r="E123" s="143"/>
      <c r="F123" s="143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3"/>
      <c r="R123" s="143"/>
      <c r="S123" s="144"/>
      <c r="T123" s="144"/>
      <c r="U123" s="144"/>
      <c r="V123" s="144"/>
      <c r="W123" s="144"/>
      <c r="X123" s="144"/>
      <c r="Y123" s="139"/>
      <c r="Z123" s="1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</row>
    <row r="124" spans="1:106" ht="12.75">
      <c r="A124" s="43"/>
      <c r="B124" s="43"/>
      <c r="C124" s="143"/>
      <c r="D124" s="143"/>
      <c r="E124" s="143"/>
      <c r="F124" s="143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3"/>
      <c r="R124" s="143"/>
      <c r="S124" s="144"/>
      <c r="T124" s="144"/>
      <c r="U124" s="144"/>
      <c r="V124" s="144"/>
      <c r="W124" s="144"/>
      <c r="X124" s="144"/>
      <c r="Y124" s="139"/>
      <c r="Z124" s="1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</row>
    <row r="125" spans="1:106" ht="12.75">
      <c r="A125" s="43"/>
      <c r="B125" s="43"/>
      <c r="C125" s="143"/>
      <c r="D125" s="143"/>
      <c r="E125" s="143"/>
      <c r="F125" s="143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3"/>
      <c r="R125" s="143"/>
      <c r="S125" s="144"/>
      <c r="T125" s="144"/>
      <c r="U125" s="144"/>
      <c r="V125" s="144"/>
      <c r="W125" s="144"/>
      <c r="X125" s="144"/>
      <c r="Y125" s="139"/>
      <c r="Z125" s="1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12.75">
      <c r="A126" s="43"/>
      <c r="B126" s="43"/>
      <c r="C126" s="143"/>
      <c r="D126" s="143"/>
      <c r="E126" s="143"/>
      <c r="F126" s="143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3"/>
      <c r="R126" s="143"/>
      <c r="S126" s="144"/>
      <c r="T126" s="144"/>
      <c r="U126" s="144"/>
      <c r="V126" s="144"/>
      <c r="W126" s="144"/>
      <c r="X126" s="144"/>
      <c r="Y126" s="139"/>
      <c r="Z126" s="1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</row>
    <row r="127" spans="1:106" ht="12.75">
      <c r="A127" s="43"/>
      <c r="B127" s="43"/>
      <c r="C127" s="143"/>
      <c r="D127" s="143"/>
      <c r="E127" s="143"/>
      <c r="F127" s="143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3"/>
      <c r="R127" s="143"/>
      <c r="S127" s="144"/>
      <c r="T127" s="144"/>
      <c r="U127" s="144"/>
      <c r="V127" s="144"/>
      <c r="W127" s="144"/>
      <c r="X127" s="144"/>
      <c r="Y127" s="139"/>
      <c r="Z127" s="1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12.75">
      <c r="A128" s="43"/>
      <c r="B128" s="43"/>
      <c r="C128" s="143"/>
      <c r="D128" s="143"/>
      <c r="E128" s="143"/>
      <c r="F128" s="143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3"/>
      <c r="R128" s="143"/>
      <c r="S128" s="144"/>
      <c r="T128" s="144"/>
      <c r="U128" s="144"/>
      <c r="V128" s="144"/>
      <c r="W128" s="144"/>
      <c r="X128" s="144"/>
      <c r="Y128" s="139"/>
      <c r="Z128" s="1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</row>
    <row r="129" spans="1:106" ht="12.75">
      <c r="A129" s="43"/>
      <c r="B129" s="43"/>
      <c r="C129" s="143"/>
      <c r="D129" s="143"/>
      <c r="E129" s="143"/>
      <c r="F129" s="143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3"/>
      <c r="R129" s="143"/>
      <c r="S129" s="144"/>
      <c r="T129" s="144"/>
      <c r="U129" s="144"/>
      <c r="V129" s="144"/>
      <c r="W129" s="144"/>
      <c r="X129" s="144"/>
      <c r="Y129" s="139"/>
      <c r="Z129" s="1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</row>
    <row r="130" spans="1:106" ht="12.75">
      <c r="A130" s="43"/>
      <c r="B130" s="43"/>
      <c r="C130" s="143"/>
      <c r="D130" s="143"/>
      <c r="E130" s="143"/>
      <c r="F130" s="143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3"/>
      <c r="R130" s="143"/>
      <c r="S130" s="144"/>
      <c r="T130" s="144"/>
      <c r="U130" s="144"/>
      <c r="V130" s="144"/>
      <c r="W130" s="144"/>
      <c r="X130" s="144"/>
      <c r="Y130" s="139"/>
      <c r="Z130" s="1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</row>
    <row r="131" spans="1:106" ht="12.75">
      <c r="A131" s="43"/>
      <c r="B131" s="43"/>
      <c r="C131" s="143"/>
      <c r="D131" s="143"/>
      <c r="E131" s="143"/>
      <c r="F131" s="143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3"/>
      <c r="R131" s="143"/>
      <c r="S131" s="144"/>
      <c r="T131" s="144"/>
      <c r="U131" s="144"/>
      <c r="V131" s="144"/>
      <c r="W131" s="144"/>
      <c r="X131" s="144"/>
      <c r="Y131" s="139"/>
      <c r="Z131" s="1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</row>
    <row r="132" spans="1:106" ht="12.75">
      <c r="A132" s="43"/>
      <c r="B132" s="43"/>
      <c r="C132" s="143"/>
      <c r="D132" s="143"/>
      <c r="E132" s="143"/>
      <c r="F132" s="143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3"/>
      <c r="R132" s="143"/>
      <c r="S132" s="144"/>
      <c r="T132" s="144"/>
      <c r="U132" s="144"/>
      <c r="V132" s="144"/>
      <c r="W132" s="144"/>
      <c r="X132" s="144"/>
      <c r="Y132" s="139"/>
      <c r="Z132" s="1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</row>
    <row r="133" spans="1:106" ht="12.75">
      <c r="A133" s="43"/>
      <c r="B133" s="43"/>
      <c r="C133" s="143"/>
      <c r="D133" s="143"/>
      <c r="E133" s="143"/>
      <c r="F133" s="143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3"/>
      <c r="R133" s="143"/>
      <c r="S133" s="144"/>
      <c r="T133" s="144"/>
      <c r="U133" s="144"/>
      <c r="V133" s="144"/>
      <c r="W133" s="144"/>
      <c r="X133" s="144"/>
      <c r="Y133" s="139"/>
      <c r="Z133" s="1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12.75">
      <c r="A134" s="43"/>
      <c r="B134" s="43"/>
      <c r="C134" s="143"/>
      <c r="D134" s="143"/>
      <c r="E134" s="143"/>
      <c r="F134" s="143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3"/>
      <c r="R134" s="143"/>
      <c r="S134" s="144"/>
      <c r="T134" s="144"/>
      <c r="U134" s="144"/>
      <c r="V134" s="144"/>
      <c r="W134" s="144"/>
      <c r="X134" s="144"/>
      <c r="Y134" s="139"/>
      <c r="Z134" s="1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</row>
    <row r="135" spans="1:106" ht="12.75">
      <c r="A135" s="43"/>
      <c r="B135" s="43"/>
      <c r="C135" s="143"/>
      <c r="D135" s="143"/>
      <c r="E135" s="143"/>
      <c r="F135" s="143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3"/>
      <c r="R135" s="143"/>
      <c r="S135" s="144"/>
      <c r="T135" s="144"/>
      <c r="U135" s="144"/>
      <c r="V135" s="144"/>
      <c r="W135" s="144"/>
      <c r="X135" s="144"/>
      <c r="Y135" s="139"/>
      <c r="Z135" s="1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</row>
    <row r="136" spans="1:106" ht="12.75">
      <c r="A136" s="43"/>
      <c r="B136" s="43"/>
      <c r="C136" s="143"/>
      <c r="D136" s="143"/>
      <c r="E136" s="143"/>
      <c r="F136" s="143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3"/>
      <c r="R136" s="143"/>
      <c r="S136" s="144"/>
      <c r="T136" s="144"/>
      <c r="U136" s="144"/>
      <c r="V136" s="144"/>
      <c r="W136" s="144"/>
      <c r="X136" s="144"/>
      <c r="Y136" s="139"/>
      <c r="Z136" s="1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2.75">
      <c r="A137" s="43"/>
      <c r="B137" s="43"/>
      <c r="C137" s="143"/>
      <c r="D137" s="143"/>
      <c r="E137" s="143"/>
      <c r="F137" s="143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3"/>
      <c r="R137" s="143"/>
      <c r="S137" s="144"/>
      <c r="T137" s="144"/>
      <c r="U137" s="144"/>
      <c r="V137" s="144"/>
      <c r="W137" s="144"/>
      <c r="X137" s="144"/>
      <c r="Y137" s="139"/>
      <c r="Z137" s="1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</row>
    <row r="138" spans="1:106" ht="12.75">
      <c r="A138" s="43"/>
      <c r="B138" s="43"/>
      <c r="C138" s="143"/>
      <c r="D138" s="143"/>
      <c r="E138" s="143"/>
      <c r="F138" s="143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3"/>
      <c r="R138" s="143"/>
      <c r="S138" s="144"/>
      <c r="T138" s="144"/>
      <c r="U138" s="144"/>
      <c r="V138" s="144"/>
      <c r="W138" s="144"/>
      <c r="X138" s="144"/>
      <c r="Y138" s="139"/>
      <c r="Z138" s="1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2.75">
      <c r="A139" s="43"/>
      <c r="B139" s="43"/>
      <c r="C139" s="143"/>
      <c r="D139" s="143"/>
      <c r="E139" s="143"/>
      <c r="F139" s="143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3"/>
      <c r="R139" s="143"/>
      <c r="S139" s="144"/>
      <c r="T139" s="144"/>
      <c r="U139" s="144"/>
      <c r="V139" s="144"/>
      <c r="W139" s="144"/>
      <c r="X139" s="144"/>
      <c r="Y139" s="139"/>
      <c r="Z139" s="1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</row>
    <row r="140" spans="1:106" ht="12.75">
      <c r="A140" s="43"/>
      <c r="B140" s="43"/>
      <c r="C140" s="143"/>
      <c r="D140" s="143"/>
      <c r="E140" s="143"/>
      <c r="F140" s="143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3"/>
      <c r="R140" s="143"/>
      <c r="S140" s="144"/>
      <c r="T140" s="144"/>
      <c r="U140" s="144"/>
      <c r="V140" s="144"/>
      <c r="W140" s="144"/>
      <c r="X140" s="144"/>
      <c r="Y140" s="139"/>
      <c r="Z140" s="1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</row>
    <row r="141" spans="1:106" ht="12.75">
      <c r="A141" s="43"/>
      <c r="B141" s="43"/>
      <c r="C141" s="143"/>
      <c r="D141" s="143"/>
      <c r="E141" s="143"/>
      <c r="F141" s="143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3"/>
      <c r="R141" s="143"/>
      <c r="S141" s="144"/>
      <c r="T141" s="144"/>
      <c r="U141" s="144"/>
      <c r="V141" s="144"/>
      <c r="W141" s="144"/>
      <c r="X141" s="144"/>
      <c r="Y141" s="139"/>
      <c r="Z141" s="1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12.75">
      <c r="A142" s="43"/>
      <c r="B142" s="43"/>
      <c r="C142" s="143"/>
      <c r="D142" s="143"/>
      <c r="E142" s="143"/>
      <c r="F142" s="143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3"/>
      <c r="R142" s="143"/>
      <c r="S142" s="144"/>
      <c r="T142" s="144"/>
      <c r="U142" s="144"/>
      <c r="V142" s="144"/>
      <c r="W142" s="144"/>
      <c r="X142" s="144"/>
      <c r="Y142" s="139"/>
      <c r="Z142" s="1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</row>
    <row r="143" spans="1:106" ht="12.75">
      <c r="A143" s="43"/>
      <c r="B143" s="43"/>
      <c r="C143" s="143"/>
      <c r="D143" s="143"/>
      <c r="E143" s="143"/>
      <c r="F143" s="143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3"/>
      <c r="R143" s="143"/>
      <c r="S143" s="144"/>
      <c r="T143" s="144"/>
      <c r="U143" s="144"/>
      <c r="V143" s="144"/>
      <c r="W143" s="144"/>
      <c r="X143" s="144"/>
      <c r="Y143" s="139"/>
      <c r="Z143" s="1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2.75">
      <c r="A144" s="43"/>
      <c r="B144" s="43"/>
      <c r="C144" s="143"/>
      <c r="D144" s="143"/>
      <c r="E144" s="143"/>
      <c r="F144" s="143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3"/>
      <c r="R144" s="143"/>
      <c r="S144" s="144"/>
      <c r="T144" s="144"/>
      <c r="U144" s="144"/>
      <c r="V144" s="144"/>
      <c r="W144" s="144"/>
      <c r="X144" s="144"/>
      <c r="Y144" s="139"/>
      <c r="Z144" s="1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</row>
    <row r="145" spans="1:106" ht="12.75">
      <c r="A145" s="43"/>
      <c r="B145" s="43"/>
      <c r="C145" s="143"/>
      <c r="D145" s="143"/>
      <c r="E145" s="143"/>
      <c r="F145" s="143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3"/>
      <c r="R145" s="143"/>
      <c r="S145" s="144"/>
      <c r="T145" s="144"/>
      <c r="U145" s="144"/>
      <c r="V145" s="144"/>
      <c r="W145" s="144"/>
      <c r="X145" s="144"/>
      <c r="Y145" s="139"/>
      <c r="Z145" s="1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</row>
    <row r="146" spans="1:106" ht="12.75">
      <c r="A146" s="43"/>
      <c r="B146" s="43"/>
      <c r="C146" s="143"/>
      <c r="D146" s="143"/>
      <c r="E146" s="143"/>
      <c r="F146" s="143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3"/>
      <c r="R146" s="143"/>
      <c r="S146" s="144"/>
      <c r="T146" s="144"/>
      <c r="U146" s="144"/>
      <c r="V146" s="144"/>
      <c r="W146" s="144"/>
      <c r="X146" s="144"/>
      <c r="Y146" s="139"/>
      <c r="Z146" s="1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12.75">
      <c r="A147" s="43"/>
      <c r="B147" s="43"/>
      <c r="C147" s="143"/>
      <c r="D147" s="143"/>
      <c r="E147" s="143"/>
      <c r="F147" s="143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3"/>
      <c r="R147" s="143"/>
      <c r="S147" s="144"/>
      <c r="T147" s="144"/>
      <c r="U147" s="144"/>
      <c r="V147" s="144"/>
      <c r="W147" s="144"/>
      <c r="X147" s="144"/>
      <c r="Y147" s="139"/>
      <c r="Z147" s="1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</row>
    <row r="148" spans="1:106" ht="12.75">
      <c r="A148" s="43"/>
      <c r="B148" s="43"/>
      <c r="C148" s="143"/>
      <c r="D148" s="143"/>
      <c r="E148" s="143"/>
      <c r="F148" s="143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3"/>
      <c r="R148" s="143"/>
      <c r="S148" s="144"/>
      <c r="T148" s="144"/>
      <c r="U148" s="144"/>
      <c r="V148" s="144"/>
      <c r="W148" s="144"/>
      <c r="X148" s="144"/>
      <c r="Y148" s="139"/>
      <c r="Z148" s="1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</row>
    <row r="149" spans="1:106" ht="12.75">
      <c r="A149" s="43"/>
      <c r="B149" s="43"/>
      <c r="C149" s="143"/>
      <c r="D149" s="143"/>
      <c r="E149" s="143"/>
      <c r="F149" s="143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3"/>
      <c r="R149" s="143"/>
      <c r="S149" s="144"/>
      <c r="T149" s="144"/>
      <c r="U149" s="144"/>
      <c r="V149" s="144"/>
      <c r="W149" s="144"/>
      <c r="X149" s="144"/>
      <c r="Y149" s="139"/>
      <c r="Z149" s="1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2.75">
      <c r="A150" s="43"/>
      <c r="B150" s="43"/>
      <c r="C150" s="143"/>
      <c r="D150" s="143"/>
      <c r="E150" s="143"/>
      <c r="F150" s="143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3"/>
      <c r="R150" s="143"/>
      <c r="S150" s="144"/>
      <c r="T150" s="144"/>
      <c r="U150" s="144"/>
      <c r="V150" s="144"/>
      <c r="W150" s="144"/>
      <c r="X150" s="144"/>
      <c r="Y150" s="139"/>
      <c r="Z150" s="1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</row>
    <row r="151" spans="1:106" ht="12.75">
      <c r="A151" s="43"/>
      <c r="B151" s="43"/>
      <c r="C151" s="143"/>
      <c r="D151" s="143"/>
      <c r="E151" s="143"/>
      <c r="F151" s="14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3"/>
      <c r="R151" s="143"/>
      <c r="S151" s="144"/>
      <c r="T151" s="144"/>
      <c r="U151" s="144"/>
      <c r="V151" s="144"/>
      <c r="W151" s="144"/>
      <c r="X151" s="144"/>
      <c r="Y151" s="139"/>
      <c r="Z151" s="1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2.75">
      <c r="A152" s="43"/>
      <c r="B152" s="43"/>
      <c r="C152" s="143"/>
      <c r="D152" s="143"/>
      <c r="E152" s="143"/>
      <c r="F152" s="143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3"/>
      <c r="R152" s="143"/>
      <c r="S152" s="144"/>
      <c r="T152" s="144"/>
      <c r="U152" s="144"/>
      <c r="V152" s="144"/>
      <c r="W152" s="144"/>
      <c r="X152" s="144"/>
      <c r="Y152" s="139"/>
      <c r="Z152" s="1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</row>
    <row r="153" spans="1:106" ht="12.75">
      <c r="A153" s="43"/>
      <c r="B153" s="43"/>
      <c r="C153" s="143"/>
      <c r="D153" s="143"/>
      <c r="E153" s="143"/>
      <c r="F153" s="143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3"/>
      <c r="R153" s="143"/>
      <c r="S153" s="144"/>
      <c r="T153" s="144"/>
      <c r="U153" s="144"/>
      <c r="V153" s="144"/>
      <c r="W153" s="144"/>
      <c r="X153" s="144"/>
      <c r="Y153" s="139"/>
      <c r="Z153" s="1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</row>
    <row r="154" spans="1:106" ht="12.75">
      <c r="A154" s="43"/>
      <c r="B154" s="43"/>
      <c r="C154" s="143"/>
      <c r="D154" s="143"/>
      <c r="E154" s="143"/>
      <c r="F154" s="14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3"/>
      <c r="R154" s="143"/>
      <c r="S154" s="144"/>
      <c r="T154" s="144"/>
      <c r="U154" s="144"/>
      <c r="V154" s="144"/>
      <c r="W154" s="144"/>
      <c r="X154" s="144"/>
      <c r="Y154" s="139"/>
      <c r="Z154" s="1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12.75">
      <c r="A155" s="43"/>
      <c r="B155" s="43"/>
      <c r="C155" s="143"/>
      <c r="D155" s="143"/>
      <c r="E155" s="143"/>
      <c r="F155" s="14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3"/>
      <c r="R155" s="143"/>
      <c r="S155" s="144"/>
      <c r="T155" s="144"/>
      <c r="U155" s="144"/>
      <c r="V155" s="144"/>
      <c r="W155" s="144"/>
      <c r="X155" s="144"/>
      <c r="Y155" s="139"/>
      <c r="Z155" s="1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</row>
    <row r="156" spans="1:106" ht="12.75">
      <c r="A156" s="43"/>
      <c r="B156" s="43"/>
      <c r="C156" s="143"/>
      <c r="D156" s="143"/>
      <c r="E156" s="143"/>
      <c r="F156" s="14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3"/>
      <c r="R156" s="143"/>
      <c r="S156" s="144"/>
      <c r="T156" s="144"/>
      <c r="U156" s="144"/>
      <c r="V156" s="144"/>
      <c r="W156" s="144"/>
      <c r="X156" s="144"/>
      <c r="Y156" s="139"/>
      <c r="Z156" s="1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12.75">
      <c r="A157" s="43"/>
      <c r="B157" s="43"/>
      <c r="C157" s="143"/>
      <c r="D157" s="143"/>
      <c r="E157" s="143"/>
      <c r="F157" s="14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3"/>
      <c r="R157" s="143"/>
      <c r="S157" s="144"/>
      <c r="T157" s="144"/>
      <c r="U157" s="144"/>
      <c r="V157" s="144"/>
      <c r="W157" s="144"/>
      <c r="X157" s="144"/>
      <c r="Y157" s="139"/>
      <c r="Z157" s="1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</row>
    <row r="158" spans="1:106" ht="12.75">
      <c r="A158" s="43"/>
      <c r="B158" s="43"/>
      <c r="C158" s="143"/>
      <c r="D158" s="143"/>
      <c r="E158" s="143"/>
      <c r="F158" s="14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3"/>
      <c r="R158" s="143"/>
      <c r="S158" s="144"/>
      <c r="T158" s="144"/>
      <c r="U158" s="144"/>
      <c r="V158" s="144"/>
      <c r="W158" s="144"/>
      <c r="X158" s="144"/>
      <c r="Y158" s="139"/>
      <c r="Z158" s="1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</row>
  </sheetData>
  <sheetProtection/>
  <mergeCells count="31">
    <mergeCell ref="C48:D49"/>
    <mergeCell ref="D54:J55"/>
    <mergeCell ref="I48:P48"/>
    <mergeCell ref="C43:D44"/>
    <mergeCell ref="I49:P49"/>
    <mergeCell ref="C46:D47"/>
    <mergeCell ref="K22:O22"/>
    <mergeCell ref="C41:D42"/>
    <mergeCell ref="C40:E40"/>
    <mergeCell ref="C17:D17"/>
    <mergeCell ref="M7:N7"/>
    <mergeCell ref="E43:F44"/>
    <mergeCell ref="M24:N24"/>
    <mergeCell ref="D63:G63"/>
    <mergeCell ref="C51:D52"/>
    <mergeCell ref="E41:F42"/>
    <mergeCell ref="E51:F52"/>
    <mergeCell ref="E38:P38"/>
    <mergeCell ref="C35:D35"/>
    <mergeCell ref="O36:P36"/>
    <mergeCell ref="E46:F47"/>
    <mergeCell ref="E48:F49"/>
    <mergeCell ref="D61:G61"/>
    <mergeCell ref="C2:G2"/>
    <mergeCell ref="A6:L6"/>
    <mergeCell ref="A7:L7"/>
    <mergeCell ref="J2:P2"/>
    <mergeCell ref="G4:H4"/>
    <mergeCell ref="K21:P21"/>
    <mergeCell ref="C4:D4"/>
    <mergeCell ref="K4:P5"/>
  </mergeCells>
  <printOptions/>
  <pageMargins left="0.5" right="0.25" top="0.75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8515625" style="44" customWidth="1"/>
    <col min="2" max="2" width="5.140625" style="44" customWidth="1"/>
    <col min="3" max="5" width="8.28125" style="145" customWidth="1"/>
    <col min="6" max="6" width="8.140625" style="145" customWidth="1"/>
    <col min="7" max="9" width="8.28125" style="95" customWidth="1"/>
    <col min="10" max="10" width="6.00390625" style="95" customWidth="1"/>
    <col min="11" max="12" width="5.8515625" style="95" customWidth="1"/>
    <col min="13" max="13" width="6.00390625" style="95" customWidth="1"/>
    <col min="14" max="14" width="6.140625" style="95" customWidth="1"/>
    <col min="15" max="15" width="5.140625" style="95" customWidth="1"/>
    <col min="16" max="16" width="5.57421875" style="95" customWidth="1"/>
    <col min="17" max="17" width="8.421875" style="44" customWidth="1"/>
    <col min="18" max="18" width="6.140625" style="145" hidden="1" customWidth="1"/>
    <col min="19" max="19" width="10.28125" style="146" hidden="1" customWidth="1"/>
    <col min="20" max="22" width="8.421875" style="146" hidden="1" customWidth="1"/>
    <col min="23" max="23" width="9.7109375" style="146" hidden="1" customWidth="1"/>
    <col min="24" max="24" width="8.421875" style="146" hidden="1" customWidth="1"/>
    <col min="25" max="25" width="7.57421875" style="95" customWidth="1"/>
    <col min="26" max="26" width="8.140625" style="95" customWidth="1"/>
    <col min="27" max="16384" width="9.140625" style="44" customWidth="1"/>
  </cols>
  <sheetData>
    <row r="1" spans="1:106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2"/>
      <c r="Z1" s="4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ht="15.75" customHeight="1">
      <c r="A2" s="45" t="s">
        <v>0</v>
      </c>
      <c r="B2" s="45"/>
      <c r="C2" s="218" t="str">
        <f>'Employee Name, CWID#, &amp; Dept.  '!B1</f>
        <v>************</v>
      </c>
      <c r="D2" s="218"/>
      <c r="E2" s="218"/>
      <c r="F2" s="218"/>
      <c r="G2" s="218"/>
      <c r="H2" s="45"/>
      <c r="I2" s="197" t="s">
        <v>106</v>
      </c>
      <c r="J2" s="222" t="str">
        <f>'Employee Name, CWID#, &amp; Dept.  '!B2</f>
        <v>000-00-000</v>
      </c>
      <c r="K2" s="222"/>
      <c r="L2" s="222"/>
      <c r="M2" s="222"/>
      <c r="N2" s="222"/>
      <c r="O2" s="222"/>
      <c r="P2" s="222"/>
      <c r="Q2" s="39"/>
      <c r="R2" s="40"/>
      <c r="S2" s="41" t="s">
        <v>32</v>
      </c>
      <c r="T2" s="41"/>
      <c r="U2" s="41"/>
      <c r="V2" s="39"/>
      <c r="W2" s="46"/>
      <c r="X2" s="39"/>
      <c r="Y2" s="42"/>
      <c r="Z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ht="7.5" customHeight="1">
      <c r="A3" s="45"/>
      <c r="B3" s="45"/>
      <c r="C3" s="173"/>
      <c r="D3" s="173"/>
      <c r="E3" s="173"/>
      <c r="F3" s="173"/>
      <c r="G3" s="173"/>
      <c r="H3" s="45"/>
      <c r="I3" s="45"/>
      <c r="J3" s="174"/>
      <c r="K3" s="174"/>
      <c r="L3" s="174"/>
      <c r="M3" s="174"/>
      <c r="N3" s="174"/>
      <c r="O3" s="174"/>
      <c r="P3" s="174"/>
      <c r="Q3" s="39"/>
      <c r="R3" s="40"/>
      <c r="S3" s="41"/>
      <c r="T3" s="41"/>
      <c r="U3" s="41"/>
      <c r="V3" s="39"/>
      <c r="W3" s="46"/>
      <c r="X3" s="39"/>
      <c r="Y3" s="42"/>
      <c r="Z3" s="4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</row>
    <row r="4" spans="1:106" ht="13.5" customHeight="1">
      <c r="A4" s="45" t="s">
        <v>33</v>
      </c>
      <c r="B4" s="45"/>
      <c r="C4" s="225">
        <v>42505</v>
      </c>
      <c r="D4" s="225"/>
      <c r="E4" s="47" t="s">
        <v>34</v>
      </c>
      <c r="F4" s="195"/>
      <c r="G4" s="223">
        <f>START_DATE+13</f>
        <v>42518</v>
      </c>
      <c r="H4" s="223"/>
      <c r="I4" s="45"/>
      <c r="J4" s="45"/>
      <c r="K4" s="226" t="str">
        <f>'Employee Name, CWID#, &amp; Dept.  '!C4</f>
        <v>*****</v>
      </c>
      <c r="L4" s="226"/>
      <c r="M4" s="226"/>
      <c r="N4" s="226"/>
      <c r="O4" s="226"/>
      <c r="P4" s="226"/>
      <c r="Q4" s="39"/>
      <c r="R4" s="40"/>
      <c r="S4" s="41" t="s">
        <v>35</v>
      </c>
      <c r="T4" s="41"/>
      <c r="U4" s="41"/>
      <c r="V4" s="41"/>
      <c r="W4" s="42">
        <f>(-W2+C4)/365.25</f>
        <v>116.37234770704997</v>
      </c>
      <c r="X4" s="39"/>
      <c r="Y4" s="42"/>
      <c r="Z4" s="4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8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226"/>
      <c r="L5" s="226"/>
      <c r="M5" s="226"/>
      <c r="N5" s="226"/>
      <c r="O5" s="226"/>
      <c r="P5" s="226"/>
      <c r="Q5" s="39"/>
      <c r="R5" s="40"/>
      <c r="S5" s="41" t="s">
        <v>37</v>
      </c>
      <c r="T5" s="41"/>
      <c r="U5" s="41"/>
      <c r="V5" s="41"/>
      <c r="W5" s="42"/>
      <c r="X5" s="41"/>
      <c r="Y5" s="42"/>
      <c r="Z5" s="42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thickBot="1">
      <c r="A6" s="219" t="s">
        <v>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60"/>
      <c r="N6" s="160"/>
      <c r="O6" s="160"/>
      <c r="P6" s="160"/>
      <c r="Q6" s="39"/>
      <c r="R6" s="40"/>
      <c r="S6" s="41"/>
      <c r="T6" s="41"/>
      <c r="U6" s="41"/>
      <c r="V6" s="41"/>
      <c r="W6" s="42"/>
      <c r="X6" s="41"/>
      <c r="Y6" s="42"/>
      <c r="Z6" s="42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thickBot="1">
      <c r="A7" s="220" t="s">
        <v>105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234" t="s">
        <v>39</v>
      </c>
      <c r="N7" s="235"/>
      <c r="O7" s="166"/>
      <c r="P7" s="42"/>
      <c r="Q7" s="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39"/>
      <c r="AH7" s="39"/>
      <c r="AI7" s="39"/>
      <c r="AJ7" s="39"/>
      <c r="AK7" s="39"/>
      <c r="AL7" s="39"/>
      <c r="AM7" s="39"/>
      <c r="AN7" s="39"/>
      <c r="AO7" s="3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" customHeight="1" thickBot="1">
      <c r="A8" s="48" t="s">
        <v>40</v>
      </c>
      <c r="B8" s="49" t="s">
        <v>41</v>
      </c>
      <c r="C8" s="50" t="s">
        <v>42</v>
      </c>
      <c r="D8" s="50" t="s">
        <v>43</v>
      </c>
      <c r="E8" s="50" t="s">
        <v>42</v>
      </c>
      <c r="F8" s="50" t="s">
        <v>43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164" t="s">
        <v>48</v>
      </c>
      <c r="N8" s="164" t="s">
        <v>49</v>
      </c>
      <c r="O8" s="165" t="s">
        <v>98</v>
      </c>
      <c r="P8" s="52" t="s">
        <v>50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54"/>
      <c r="AH8" s="54"/>
      <c r="AI8" s="54"/>
      <c r="AJ8" s="54"/>
      <c r="AK8" s="54"/>
      <c r="AL8" s="54"/>
      <c r="AM8" s="54"/>
      <c r="AN8" s="54"/>
      <c r="AO8" s="54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3.5" customHeight="1">
      <c r="A9" s="153">
        <f>START_DATE</f>
        <v>42505</v>
      </c>
      <c r="B9" s="209" t="s">
        <v>52</v>
      </c>
      <c r="C9" s="56"/>
      <c r="D9" s="56"/>
      <c r="E9" s="56"/>
      <c r="F9" s="56"/>
      <c r="G9" s="56"/>
      <c r="H9" s="56"/>
      <c r="I9" s="57">
        <f aca="true" t="shared" si="0" ref="I9:I15">IF(ISBLANK(C9),0,IF(MINUTE(TEXT(D9-C9,"h:mm")+TEXT(F9-E9,"h:mm")+TEXT(H9-G9,"h:mm"))&lt;=7,HOUR(TEXT(D9-C9,"h:mm")+TEXT(F9-E9,"h:mm")+TEXT(H9-G9,"h:mm")),IF(MINUTE(TEXT(D9-C9,"h:mm")+TEXT(F9-E9,"h:mm")+TEXT(H9-G9,"h:mm"))&lt;=22,HOUR(TEXT(D9-C9,"h:mm")+TEXT(F9-E9,"h:mm")+TEXT(H9-G9,"h:mm"))+0.25,IF(MINUTE(TEXT(D9-C9,"h:mm")+TEXT(F9-E9,"h:mm")+TEXT(H9-G9,"h:mm"))&lt;=37,HOUR(TEXT(D9-C9,"h:mm")+TEXT(F9-E9,"h:mm")+TEXT(H9-G9,"h:mm"))+0.5,IF(MINUTE(TEXT(D9-C9,"h:mm")+TEXT(F9-E9,"h:mm")+TEXT(H9-G9,"h:mm"))&lt;=52,HOUR(TEXT(D9-C9,"h:mm")+TEXT(F9-E9,"h:mm")+TEXT(H9-G9,"h:mm"))+0.75,IF(MINUTE(TEXT(D9-C9,"h:mm")+TEXT(F9-E9,"h:mm")+TEXT(H9-G9,"h:mm"))&gt;=53,HOUR(TEXT(D9-C9,"h:mm")+TEXT(F9-E9,"h:mm")+TEXT(H9-G9,"h:mm"))+1))))))</f>
        <v>0</v>
      </c>
      <c r="J9" s="60"/>
      <c r="K9" s="60"/>
      <c r="L9" s="60"/>
      <c r="M9" s="154"/>
      <c r="N9" s="60"/>
      <c r="O9" s="167"/>
      <c r="P9" s="178">
        <f aca="true" t="shared" si="1" ref="P9:P15">I9+J9+K9+L9+N9+O9</f>
        <v>0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55"/>
      <c r="AH9" s="55"/>
      <c r="AI9" s="55"/>
      <c r="AJ9" s="55"/>
      <c r="AK9" s="55"/>
      <c r="AL9" s="55"/>
      <c r="AM9" s="55"/>
      <c r="AN9" s="55"/>
      <c r="AO9" s="55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>
      <c r="A10" s="153">
        <f aca="true" t="shared" si="2" ref="A10:A15">A9+1</f>
        <v>42506</v>
      </c>
      <c r="B10" s="209" t="s">
        <v>53</v>
      </c>
      <c r="C10" s="56"/>
      <c r="D10" s="56"/>
      <c r="E10" s="56"/>
      <c r="F10" s="56"/>
      <c r="G10" s="56"/>
      <c r="H10" s="56"/>
      <c r="I10" s="57">
        <f t="shared" si="0"/>
        <v>0</v>
      </c>
      <c r="J10" s="60"/>
      <c r="K10" s="60"/>
      <c r="L10" s="60"/>
      <c r="M10" s="154"/>
      <c r="N10" s="60"/>
      <c r="O10" s="168"/>
      <c r="P10" s="178">
        <f t="shared" si="1"/>
        <v>0</v>
      </c>
      <c r="Q10" s="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55"/>
      <c r="AH10" s="55"/>
      <c r="AI10" s="55"/>
      <c r="AJ10" s="55"/>
      <c r="AK10" s="55"/>
      <c r="AL10" s="55"/>
      <c r="AM10" s="55"/>
      <c r="AN10" s="55"/>
      <c r="AO10" s="5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3.5" customHeight="1">
      <c r="A11" s="153">
        <f t="shared" si="2"/>
        <v>42507</v>
      </c>
      <c r="B11" s="209" t="s">
        <v>54</v>
      </c>
      <c r="C11" s="56"/>
      <c r="D11" s="56"/>
      <c r="E11" s="56"/>
      <c r="F11" s="56"/>
      <c r="G11" s="56"/>
      <c r="H11" s="56"/>
      <c r="I11" s="57">
        <f t="shared" si="0"/>
        <v>0</v>
      </c>
      <c r="J11" s="58"/>
      <c r="K11" s="58"/>
      <c r="L11" s="58"/>
      <c r="M11" s="59"/>
      <c r="N11" s="60"/>
      <c r="O11" s="168"/>
      <c r="P11" s="178">
        <f t="shared" si="1"/>
        <v>0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55"/>
      <c r="AH11" s="55"/>
      <c r="AI11" s="55"/>
      <c r="AJ11" s="55"/>
      <c r="AK11" s="55"/>
      <c r="AL11" s="55"/>
      <c r="AM11" s="55"/>
      <c r="AN11" s="55"/>
      <c r="AO11" s="55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>
      <c r="A12" s="153">
        <f t="shared" si="2"/>
        <v>42508</v>
      </c>
      <c r="B12" s="209" t="s">
        <v>55</v>
      </c>
      <c r="C12" s="56"/>
      <c r="D12" s="56"/>
      <c r="E12" s="56"/>
      <c r="F12" s="56"/>
      <c r="G12" s="56"/>
      <c r="H12" s="56"/>
      <c r="I12" s="57">
        <f t="shared" si="0"/>
        <v>0</v>
      </c>
      <c r="J12" s="58"/>
      <c r="K12" s="58"/>
      <c r="L12" s="58"/>
      <c r="M12" s="59"/>
      <c r="N12" s="60"/>
      <c r="O12" s="168"/>
      <c r="P12" s="178">
        <f t="shared" si="1"/>
        <v>0</v>
      </c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55"/>
      <c r="AH12" s="55"/>
      <c r="AI12" s="55"/>
      <c r="AJ12" s="55"/>
      <c r="AK12" s="55"/>
      <c r="AL12" s="55"/>
      <c r="AM12" s="55"/>
      <c r="AN12" s="55"/>
      <c r="AO12" s="55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3.5" customHeight="1">
      <c r="A13" s="153">
        <f t="shared" si="2"/>
        <v>42509</v>
      </c>
      <c r="B13" s="209" t="s">
        <v>56</v>
      </c>
      <c r="C13" s="56"/>
      <c r="D13" s="56"/>
      <c r="E13" s="56"/>
      <c r="F13" s="56"/>
      <c r="G13" s="56"/>
      <c r="H13" s="56"/>
      <c r="I13" s="57">
        <f t="shared" si="0"/>
        <v>0</v>
      </c>
      <c r="J13" s="58"/>
      <c r="K13" s="58"/>
      <c r="L13" s="58"/>
      <c r="M13" s="59"/>
      <c r="N13" s="60"/>
      <c r="O13" s="168"/>
      <c r="P13" s="178">
        <f t="shared" si="1"/>
        <v>0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55"/>
      <c r="AH13" s="55"/>
      <c r="AI13" s="55"/>
      <c r="AJ13" s="55"/>
      <c r="AK13" s="55"/>
      <c r="AL13" s="55"/>
      <c r="AM13" s="55"/>
      <c r="AN13" s="55"/>
      <c r="AO13" s="55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s="63" customFormat="1" ht="13.5" customHeight="1">
      <c r="A14" s="153">
        <f t="shared" si="2"/>
        <v>42510</v>
      </c>
      <c r="B14" s="209" t="s">
        <v>57</v>
      </c>
      <c r="C14" s="56"/>
      <c r="D14" s="56"/>
      <c r="E14" s="56"/>
      <c r="F14" s="56"/>
      <c r="G14" s="56"/>
      <c r="H14" s="56"/>
      <c r="I14" s="57">
        <f t="shared" si="0"/>
        <v>0</v>
      </c>
      <c r="J14" s="58"/>
      <c r="K14" s="58"/>
      <c r="L14" s="58"/>
      <c r="M14" s="59"/>
      <c r="N14" s="60"/>
      <c r="O14" s="168"/>
      <c r="P14" s="178">
        <f t="shared" si="1"/>
        <v>0</v>
      </c>
      <c r="Q14" s="6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55"/>
      <c r="AH14" s="55"/>
      <c r="AI14" s="55"/>
      <c r="AJ14" s="55"/>
      <c r="AK14" s="55"/>
      <c r="AL14" s="55"/>
      <c r="AM14" s="55"/>
      <c r="AN14" s="55"/>
      <c r="AO14" s="55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s="70" customFormat="1" ht="13.5" customHeight="1" thickBot="1">
      <c r="A15" s="153">
        <f t="shared" si="2"/>
        <v>42511</v>
      </c>
      <c r="B15" s="210" t="s">
        <v>51</v>
      </c>
      <c r="C15" s="56"/>
      <c r="D15" s="56"/>
      <c r="E15" s="56"/>
      <c r="F15" s="56"/>
      <c r="G15" s="64"/>
      <c r="H15" s="56"/>
      <c r="I15" s="57">
        <f t="shared" si="0"/>
        <v>0</v>
      </c>
      <c r="J15" s="65"/>
      <c r="K15" s="65"/>
      <c r="L15" s="65"/>
      <c r="M15" s="66"/>
      <c r="N15" s="67"/>
      <c r="O15" s="171"/>
      <c r="P15" s="178">
        <f t="shared" si="1"/>
        <v>0</v>
      </c>
      <c r="Q15" s="6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55"/>
      <c r="AH15" s="55"/>
      <c r="AI15" s="55"/>
      <c r="AJ15" s="55"/>
      <c r="AK15" s="55"/>
      <c r="AL15" s="55"/>
      <c r="AM15" s="55"/>
      <c r="AN15" s="55"/>
      <c r="AO15" s="55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</row>
    <row r="16" spans="1:106" s="70" customFormat="1" ht="13.5" customHeight="1" thickBot="1">
      <c r="A16" s="71"/>
      <c r="B16" s="186"/>
      <c r="C16" s="186"/>
      <c r="D16" s="186"/>
      <c r="E16" s="72"/>
      <c r="F16" s="72" t="s">
        <v>58</v>
      </c>
      <c r="G16" s="72"/>
      <c r="H16" s="73">
        <v>0</v>
      </c>
      <c r="I16" s="72"/>
      <c r="J16" s="74">
        <f>SUM(J9:J15)</f>
        <v>0</v>
      </c>
      <c r="K16" s="75">
        <f>SUM(K9:K15)</f>
        <v>0</v>
      </c>
      <c r="L16" s="75">
        <f>SUM(L9:L15)</f>
        <v>0</v>
      </c>
      <c r="M16" s="170"/>
      <c r="N16" s="75">
        <f>SUM(N9:N15)</f>
        <v>0</v>
      </c>
      <c r="O16" s="76">
        <f>SUM(O9:O15)</f>
        <v>0</v>
      </c>
      <c r="P16" s="179">
        <f>SUM(P9:P15)</f>
        <v>0</v>
      </c>
      <c r="Q16" s="6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5"/>
      <c r="AH16" s="55"/>
      <c r="AI16" s="55"/>
      <c r="AJ16" s="55"/>
      <c r="AK16" s="55"/>
      <c r="AL16" s="55"/>
      <c r="AM16" s="55"/>
      <c r="AN16" s="55"/>
      <c r="AO16" s="77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s="70" customFormat="1" ht="18.75" customHeight="1" thickBot="1">
      <c r="A17" s="112" t="s">
        <v>59</v>
      </c>
      <c r="B17" s="185"/>
      <c r="C17" s="231">
        <f>SUM(I9:I15)</f>
        <v>0</v>
      </c>
      <c r="D17" s="231"/>
      <c r="E17" s="79"/>
      <c r="F17" s="79"/>
      <c r="G17" s="79"/>
      <c r="H17" s="80"/>
      <c r="I17" s="81" t="s">
        <v>36</v>
      </c>
      <c r="J17" s="82"/>
      <c r="K17" s="79"/>
      <c r="L17" s="79"/>
      <c r="M17" s="79" t="s">
        <v>60</v>
      </c>
      <c r="N17" s="79"/>
      <c r="O17" s="79"/>
      <c r="P17" s="180">
        <f>C17+T18</f>
        <v>0</v>
      </c>
      <c r="Q17" s="68"/>
      <c r="R17" s="45"/>
      <c r="S17" s="83" t="s">
        <v>61</v>
      </c>
      <c r="T17" s="84"/>
      <c r="U17" s="84"/>
      <c r="V17" s="84"/>
      <c r="W17" s="84"/>
      <c r="X17" s="8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s="70" customFormat="1" ht="13.5" customHeight="1" thickBot="1">
      <c r="A18" s="85"/>
      <c r="B18" s="45"/>
      <c r="C18" s="86"/>
      <c r="D18" s="87"/>
      <c r="E18" s="86"/>
      <c r="F18" s="86"/>
      <c r="G18" s="44"/>
      <c r="H18" s="86"/>
      <c r="I18" s="88"/>
      <c r="J18" s="86"/>
      <c r="K18" s="86"/>
      <c r="L18" s="86"/>
      <c r="M18" s="86"/>
      <c r="N18" s="86"/>
      <c r="O18" s="86"/>
      <c r="P18" s="86"/>
      <c r="Q18" s="45"/>
      <c r="R18" s="45"/>
      <c r="S18" s="84" t="s">
        <v>62</v>
      </c>
      <c r="T18" s="89">
        <f>SUM(J16:L16)+N16+O16</f>
        <v>0</v>
      </c>
      <c r="U18" s="84"/>
      <c r="V18" s="84"/>
      <c r="W18" s="84"/>
      <c r="X18" s="8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s="70" customFormat="1" ht="13.5" thickBot="1">
      <c r="A19" s="90" t="s">
        <v>63</v>
      </c>
      <c r="B19" s="91"/>
      <c r="C19" s="92"/>
      <c r="D19" s="93"/>
      <c r="E19" s="39"/>
      <c r="F19" s="39"/>
      <c r="G19" s="188" t="s">
        <v>102</v>
      </c>
      <c r="H19" s="189"/>
      <c r="I19" s="190"/>
      <c r="J19" s="191"/>
      <c r="K19"/>
      <c r="L19"/>
      <c r="M19"/>
      <c r="N19"/>
      <c r="O19"/>
      <c r="P19" s="94"/>
      <c r="Q19" s="45"/>
      <c r="R19" s="45"/>
      <c r="S19" s="44" t="s">
        <v>64</v>
      </c>
      <c r="T19" s="95">
        <f>IF((C17-H16+T18)&lt;=40,0,IF(AND((C17-H16)&lt;=40,(C17-H16+T18)&gt;40),((C17-H16+T18)-40),T18))</f>
        <v>0</v>
      </c>
      <c r="U19" s="84"/>
      <c r="V19" s="84"/>
      <c r="W19" s="84"/>
      <c r="X19" s="8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s="70" customFormat="1" ht="12.75">
      <c r="A20" s="96" t="s">
        <v>65</v>
      </c>
      <c r="B20" s="97"/>
      <c r="C20" s="97"/>
      <c r="D20" s="98"/>
      <c r="E20" s="39"/>
      <c r="F20" s="39"/>
      <c r="G20" s="155" t="s">
        <v>68</v>
      </c>
      <c r="H20" s="101"/>
      <c r="I20" s="192"/>
      <c r="J20" s="193"/>
      <c r="K20"/>
      <c r="L20"/>
      <c r="M20"/>
      <c r="N20"/>
      <c r="O20"/>
      <c r="P20" s="100"/>
      <c r="Q20" s="45"/>
      <c r="R20" s="45"/>
      <c r="S20" s="84" t="s">
        <v>66</v>
      </c>
      <c r="T20" s="89">
        <f>IF((C17-H16)&lt;=40,0,(C17-H16-40))</f>
        <v>0</v>
      </c>
      <c r="U20" s="89">
        <f>ROUND(T20*OvertimeRate,2)</f>
        <v>0</v>
      </c>
      <c r="V20" s="84"/>
      <c r="W20" s="84"/>
      <c r="X20" s="8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s="70" customFormat="1" ht="12.75">
      <c r="A21" s="96" t="s">
        <v>67</v>
      </c>
      <c r="B21" s="97"/>
      <c r="C21" s="97"/>
      <c r="D21" s="98"/>
      <c r="E21" s="39"/>
      <c r="F21" s="39"/>
      <c r="G21" s="155" t="s">
        <v>70</v>
      </c>
      <c r="H21" s="101"/>
      <c r="I21" s="192"/>
      <c r="J21" s="193"/>
      <c r="K21" s="224" t="s">
        <v>97</v>
      </c>
      <c r="L21" s="224"/>
      <c r="M21" s="224"/>
      <c r="N21" s="224"/>
      <c r="O21" s="224"/>
      <c r="P21" s="224"/>
      <c r="Q21" s="45"/>
      <c r="R21" s="45"/>
      <c r="S21" s="84"/>
      <c r="T21" s="84"/>
      <c r="U21" s="84"/>
      <c r="V21" s="84"/>
      <c r="W21" s="84"/>
      <c r="X21" s="8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0" customFormat="1" ht="12.75">
      <c r="A22" s="96" t="s">
        <v>69</v>
      </c>
      <c r="B22" s="97"/>
      <c r="C22" s="97"/>
      <c r="D22" s="98"/>
      <c r="E22" s="39"/>
      <c r="F22" s="102"/>
      <c r="G22" s="157" t="s">
        <v>99</v>
      </c>
      <c r="H22" s="101"/>
      <c r="I22" s="192"/>
      <c r="J22" s="193"/>
      <c r="K22" s="224" t="s">
        <v>96</v>
      </c>
      <c r="L22" s="224"/>
      <c r="M22" s="224"/>
      <c r="N22" s="224"/>
      <c r="O22" s="224"/>
      <c r="P22" s="194"/>
      <c r="Q22" s="45"/>
      <c r="R22" s="45"/>
      <c r="S22" s="84"/>
      <c r="T22" s="84"/>
      <c r="U22" s="84"/>
      <c r="V22" s="84"/>
      <c r="W22" s="84"/>
      <c r="X22" s="8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06" s="70" customFormat="1" ht="13.5" thickBot="1">
      <c r="A23" s="103" t="s">
        <v>71</v>
      </c>
      <c r="B23" s="104"/>
      <c r="C23" s="104"/>
      <c r="D23" s="105"/>
      <c r="E23" s="39"/>
      <c r="F23" s="39"/>
      <c r="G23" s="156" t="s">
        <v>103</v>
      </c>
      <c r="H23" s="78"/>
      <c r="I23" s="187"/>
      <c r="J23" s="152"/>
      <c r="K23"/>
      <c r="L23"/>
      <c r="M23" s="151"/>
      <c r="N23"/>
      <c r="O23" s="6"/>
      <c r="P23" s="100"/>
      <c r="Q23" s="45"/>
      <c r="R23" s="40"/>
      <c r="S23" s="41"/>
      <c r="T23" s="41"/>
      <c r="U23" s="41"/>
      <c r="V23" s="41"/>
      <c r="W23" s="41"/>
      <c r="X23" s="41"/>
      <c r="Y23" s="42"/>
      <c r="Z23" s="42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</row>
    <row r="24" spans="1:106" s="70" customFormat="1" ht="13.5" customHeight="1" thickBot="1">
      <c r="A24" s="85"/>
      <c r="B24" s="45"/>
      <c r="C24" s="99"/>
      <c r="D24" s="99"/>
      <c r="E24" s="99"/>
      <c r="F24" s="99"/>
      <c r="G24" s="89"/>
      <c r="H24" s="89"/>
      <c r="I24" s="89"/>
      <c r="J24" s="89"/>
      <c r="K24" s="89"/>
      <c r="L24" s="89"/>
      <c r="M24" s="234" t="s">
        <v>39</v>
      </c>
      <c r="N24" s="235"/>
      <c r="O24" s="166"/>
      <c r="P24" s="80"/>
      <c r="Q24" s="45"/>
      <c r="R24" s="4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45"/>
      <c r="AH24" s="45"/>
      <c r="AI24" s="45"/>
      <c r="AJ24" s="45"/>
      <c r="AK24" s="45"/>
      <c r="AL24" s="45"/>
      <c r="AM24" s="45"/>
      <c r="AN24" s="45"/>
      <c r="AO24" s="45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s="70" customFormat="1" ht="14.25" customHeight="1" thickBot="1">
      <c r="A25" s="106" t="s">
        <v>40</v>
      </c>
      <c r="B25" s="49" t="s">
        <v>41</v>
      </c>
      <c r="C25" s="50" t="s">
        <v>42</v>
      </c>
      <c r="D25" s="50" t="s">
        <v>43</v>
      </c>
      <c r="E25" s="50" t="s">
        <v>42</v>
      </c>
      <c r="F25" s="50" t="s">
        <v>43</v>
      </c>
      <c r="G25" s="51" t="s">
        <v>42</v>
      </c>
      <c r="H25" s="51" t="s">
        <v>43</v>
      </c>
      <c r="I25" s="51" t="s">
        <v>44</v>
      </c>
      <c r="J25" s="51" t="s">
        <v>45</v>
      </c>
      <c r="K25" s="51" t="s">
        <v>46</v>
      </c>
      <c r="L25" s="51" t="s">
        <v>47</v>
      </c>
      <c r="M25" s="164" t="s">
        <v>48</v>
      </c>
      <c r="N25" s="164" t="s">
        <v>49</v>
      </c>
      <c r="O25" s="165" t="s">
        <v>98</v>
      </c>
      <c r="P25" s="169" t="s">
        <v>50</v>
      </c>
      <c r="Q25" s="45"/>
      <c r="R25" s="9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4"/>
      <c r="AH25" s="54"/>
      <c r="AI25" s="54"/>
      <c r="AJ25" s="54"/>
      <c r="AK25" s="54"/>
      <c r="AL25" s="54"/>
      <c r="AM25" s="54"/>
      <c r="AN25" s="54"/>
      <c r="AO25" s="5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s="70" customFormat="1" ht="13.5" customHeight="1">
      <c r="A26" s="153">
        <f>A15+1</f>
        <v>42512</v>
      </c>
      <c r="B26" s="209" t="s">
        <v>52</v>
      </c>
      <c r="C26" s="56"/>
      <c r="D26" s="56"/>
      <c r="E26" s="56"/>
      <c r="F26" s="56"/>
      <c r="G26" s="56"/>
      <c r="H26" s="56"/>
      <c r="I26" s="57">
        <f aca="true" t="shared" si="3" ref="I26:I32">IF(ISBLANK(C26),0,IF(MINUTE(TEXT(D26-C26,"h:mm")+TEXT(F26-E26,"h:mm")+TEXT(H26-G26,"h:mm"))&lt;=7,HOUR(TEXT(D26-C26,"h:mm")+TEXT(F26-E26,"h:mm")+TEXT(H26-G26,"h:mm")),IF(MINUTE(TEXT(D26-C26,"h:mm")+TEXT(F26-E26,"h:mm")+TEXT(H26-G26,"h:mm"))&lt;=22,HOUR(TEXT(D26-C26,"h:mm")+TEXT(F26-E26,"h:mm")+TEXT(H26-G26,"h:mm"))+0.25,IF(MINUTE(TEXT(D26-C26,"h:mm")+TEXT(F26-E26,"h:mm")+TEXT(H26-G26,"h:mm"))&lt;=37,HOUR(TEXT(D26-C26,"h:mm")+TEXT(F26-E26,"h:mm")+TEXT(H26-G26,"h:mm"))+0.5,IF(MINUTE(TEXT(D26-C26,"h:mm")+TEXT(F26-E26,"h:mm")+TEXT(H26-G26,"h:mm"))&lt;=52,HOUR(TEXT(D26-C26,"h:mm")+TEXT(F26-E26,"h:mm")+TEXT(H26-G26,"h:mm"))+0.75,IF(MINUTE(TEXT(D26-C26,"h:mm")+TEXT(F26-E26,"h:mm")+TEXT(H26-G26,"h:mm"))&gt;=53,HOUR(TEXT(D26-C26,"h:mm")+TEXT(F26-E26,"h:mm")+TEXT(H26-G26,"h:mm"))+1))))))</f>
        <v>0</v>
      </c>
      <c r="J26" s="60"/>
      <c r="K26" s="60"/>
      <c r="L26" s="60"/>
      <c r="M26" s="154"/>
      <c r="N26" s="60"/>
      <c r="O26" s="167"/>
      <c r="P26" s="178">
        <f aca="true" t="shared" si="4" ref="P26:P32">I26+J26+K26+L26+N26+O26</f>
        <v>0</v>
      </c>
      <c r="Q26" s="45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55"/>
      <c r="AH26" s="55"/>
      <c r="AI26" s="55"/>
      <c r="AJ26" s="55"/>
      <c r="AK26" s="55"/>
      <c r="AL26" s="55"/>
      <c r="AM26" s="55"/>
      <c r="AN26" s="55"/>
      <c r="AO26" s="55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s="70" customFormat="1" ht="13.5" customHeight="1">
      <c r="A27" s="153">
        <f aca="true" t="shared" si="5" ref="A27:A32">A26+1</f>
        <v>42513</v>
      </c>
      <c r="B27" s="209" t="s">
        <v>53</v>
      </c>
      <c r="C27" s="56"/>
      <c r="D27" s="56"/>
      <c r="E27" s="56"/>
      <c r="F27" s="56"/>
      <c r="G27" s="56"/>
      <c r="H27" s="56"/>
      <c r="I27" s="57">
        <f t="shared" si="3"/>
        <v>0</v>
      </c>
      <c r="J27" s="60"/>
      <c r="K27" s="60"/>
      <c r="L27" s="60"/>
      <c r="M27" s="154"/>
      <c r="N27" s="60"/>
      <c r="O27" s="168"/>
      <c r="P27" s="178">
        <f t="shared" si="4"/>
        <v>0</v>
      </c>
      <c r="Q27" s="45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s="70" customFormat="1" ht="13.5" customHeight="1">
      <c r="A28" s="153">
        <f t="shared" si="5"/>
        <v>42514</v>
      </c>
      <c r="B28" s="209" t="s">
        <v>54</v>
      </c>
      <c r="C28" s="56"/>
      <c r="D28" s="56"/>
      <c r="E28" s="56"/>
      <c r="F28" s="56"/>
      <c r="G28" s="56"/>
      <c r="H28" s="56"/>
      <c r="I28" s="57">
        <f t="shared" si="3"/>
        <v>0</v>
      </c>
      <c r="J28" s="58"/>
      <c r="K28" s="58"/>
      <c r="L28" s="58"/>
      <c r="M28" s="59"/>
      <c r="N28" s="60"/>
      <c r="O28" s="168"/>
      <c r="P28" s="178">
        <f t="shared" si="4"/>
        <v>0</v>
      </c>
      <c r="Q28" s="45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70" customFormat="1" ht="13.5" customHeight="1">
      <c r="A29" s="153">
        <f t="shared" si="5"/>
        <v>42515</v>
      </c>
      <c r="B29" s="209" t="s">
        <v>55</v>
      </c>
      <c r="C29" s="56"/>
      <c r="D29" s="56"/>
      <c r="E29" s="56"/>
      <c r="F29" s="56"/>
      <c r="G29" s="56"/>
      <c r="H29" s="56"/>
      <c r="I29" s="57">
        <f t="shared" si="3"/>
        <v>0</v>
      </c>
      <c r="J29" s="58"/>
      <c r="K29" s="58"/>
      <c r="L29" s="58"/>
      <c r="M29" s="59"/>
      <c r="N29" s="60"/>
      <c r="O29" s="168"/>
      <c r="P29" s="178">
        <f t="shared" si="4"/>
        <v>0</v>
      </c>
      <c r="Q29" s="45"/>
      <c r="R29" s="3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55"/>
      <c r="AH29" s="55"/>
      <c r="AI29" s="55"/>
      <c r="AJ29" s="55"/>
      <c r="AK29" s="55"/>
      <c r="AL29" s="55"/>
      <c r="AM29" s="55"/>
      <c r="AN29" s="55"/>
      <c r="AO29" s="55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</row>
    <row r="30" spans="1:106" s="70" customFormat="1" ht="13.5" customHeight="1">
      <c r="A30" s="153">
        <f t="shared" si="5"/>
        <v>42516</v>
      </c>
      <c r="B30" s="209" t="s">
        <v>56</v>
      </c>
      <c r="C30" s="56"/>
      <c r="D30" s="56"/>
      <c r="E30" s="56"/>
      <c r="F30" s="56"/>
      <c r="G30" s="56"/>
      <c r="H30" s="56"/>
      <c r="I30" s="57">
        <f t="shared" si="3"/>
        <v>0</v>
      </c>
      <c r="J30" s="58"/>
      <c r="K30" s="58"/>
      <c r="L30" s="58"/>
      <c r="M30" s="59"/>
      <c r="N30" s="60"/>
      <c r="O30" s="168"/>
      <c r="P30" s="178">
        <f t="shared" si="4"/>
        <v>0</v>
      </c>
      <c r="Q30" s="45"/>
      <c r="R30" s="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55"/>
      <c r="AH30" s="55"/>
      <c r="AI30" s="55"/>
      <c r="AJ30" s="55"/>
      <c r="AK30" s="55"/>
      <c r="AL30" s="55"/>
      <c r="AM30" s="55"/>
      <c r="AN30" s="55"/>
      <c r="AO30" s="55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</row>
    <row r="31" spans="1:106" s="70" customFormat="1" ht="13.5" customHeight="1">
      <c r="A31" s="153">
        <f t="shared" si="5"/>
        <v>42517</v>
      </c>
      <c r="B31" s="209" t="s">
        <v>57</v>
      </c>
      <c r="C31" s="56"/>
      <c r="D31" s="56"/>
      <c r="E31" s="56"/>
      <c r="F31" s="56"/>
      <c r="G31" s="56"/>
      <c r="H31" s="56"/>
      <c r="I31" s="57">
        <f t="shared" si="3"/>
        <v>0</v>
      </c>
      <c r="J31" s="58"/>
      <c r="K31" s="58"/>
      <c r="L31" s="58"/>
      <c r="M31" s="59"/>
      <c r="N31" s="60"/>
      <c r="O31" s="168"/>
      <c r="P31" s="178">
        <f t="shared" si="4"/>
        <v>0</v>
      </c>
      <c r="Q31" s="4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55"/>
      <c r="AH31" s="55"/>
      <c r="AI31" s="55"/>
      <c r="AJ31" s="55"/>
      <c r="AK31" s="55"/>
      <c r="AL31" s="55"/>
      <c r="AM31" s="55"/>
      <c r="AN31" s="55"/>
      <c r="AO31" s="55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</row>
    <row r="32" spans="1:106" s="70" customFormat="1" ht="13.5" customHeight="1" thickBot="1">
      <c r="A32" s="153">
        <f t="shared" si="5"/>
        <v>42518</v>
      </c>
      <c r="B32" s="210" t="s">
        <v>51</v>
      </c>
      <c r="C32" s="56"/>
      <c r="D32" s="56"/>
      <c r="E32" s="56"/>
      <c r="F32" s="56"/>
      <c r="G32" s="64"/>
      <c r="H32" s="64"/>
      <c r="I32" s="57">
        <f t="shared" si="3"/>
        <v>0</v>
      </c>
      <c r="J32" s="65"/>
      <c r="K32" s="65"/>
      <c r="L32" s="65"/>
      <c r="M32" s="66"/>
      <c r="N32" s="67"/>
      <c r="O32" s="171"/>
      <c r="P32" s="178">
        <f t="shared" si="4"/>
        <v>0</v>
      </c>
      <c r="Q32" s="45"/>
      <c r="R32" s="3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55"/>
      <c r="AH32" s="55"/>
      <c r="AI32" s="55"/>
      <c r="AJ32" s="55"/>
      <c r="AK32" s="55"/>
      <c r="AL32" s="55"/>
      <c r="AM32" s="55"/>
      <c r="AN32" s="55"/>
      <c r="AO32" s="55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</row>
    <row r="33" spans="1:106" s="70" customFormat="1" ht="13.5" customHeight="1" thickBot="1">
      <c r="A33" s="107" t="s">
        <v>36</v>
      </c>
      <c r="B33" s="108"/>
      <c r="C33" s="72"/>
      <c r="D33" s="72"/>
      <c r="E33" s="72"/>
      <c r="F33" s="72" t="s">
        <v>58</v>
      </c>
      <c r="G33" s="72"/>
      <c r="H33" s="73">
        <v>0</v>
      </c>
      <c r="I33" s="72"/>
      <c r="J33" s="74">
        <f>SUM(J26:J32)</f>
        <v>0</v>
      </c>
      <c r="K33" s="109">
        <f>SUM(K26:K32)</f>
        <v>0</v>
      </c>
      <c r="L33" s="75">
        <f>SUM(L26:L32)</f>
        <v>0</v>
      </c>
      <c r="M33" s="170"/>
      <c r="N33" s="117">
        <f>SUM(N26:N32)</f>
        <v>0</v>
      </c>
      <c r="O33" s="76">
        <f>SUM(O26:O32)</f>
        <v>0</v>
      </c>
      <c r="P33" s="181">
        <f>SUM(P26:P32)</f>
        <v>0</v>
      </c>
      <c r="Q33" s="45"/>
      <c r="R33" s="3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55"/>
      <c r="AH33" s="55"/>
      <c r="AI33" s="55"/>
      <c r="AJ33" s="55"/>
      <c r="AK33" s="55"/>
      <c r="AL33" s="55"/>
      <c r="AM33" s="55"/>
      <c r="AN33" s="55"/>
      <c r="AO33" s="77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</row>
    <row r="34" spans="1:106" s="70" customFormat="1" ht="13.5" customHeight="1" hidden="1">
      <c r="A34" s="110"/>
      <c r="B34" s="45"/>
      <c r="C34" s="86"/>
      <c r="D34" s="86"/>
      <c r="E34" s="86"/>
      <c r="F34" s="86"/>
      <c r="G34" s="86"/>
      <c r="H34" s="111"/>
      <c r="I34" s="86"/>
      <c r="J34" s="89">
        <f>J33+J16</f>
        <v>0</v>
      </c>
      <c r="K34" s="89">
        <f>K33+K16</f>
        <v>0</v>
      </c>
      <c r="L34" s="89">
        <f>L33+L16</f>
        <v>0</v>
      </c>
      <c r="M34" s="89"/>
      <c r="N34" s="89">
        <f>N33+N16</f>
        <v>0</v>
      </c>
      <c r="O34" s="89">
        <f>O33+O16</f>
        <v>0</v>
      </c>
      <c r="P34" s="182"/>
      <c r="Q34" s="45"/>
      <c r="R34" s="3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55"/>
      <c r="AH34" s="55"/>
      <c r="AI34" s="55"/>
      <c r="AJ34" s="55"/>
      <c r="AK34" s="55"/>
      <c r="AL34" s="55"/>
      <c r="AM34" s="55"/>
      <c r="AN34" s="55"/>
      <c r="AO34" s="77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</row>
    <row r="35" spans="1:106" s="70" customFormat="1" ht="16.5" customHeight="1" thickBot="1">
      <c r="A35" s="112" t="s">
        <v>59</v>
      </c>
      <c r="B35" s="185"/>
      <c r="C35" s="231">
        <f>SUM(I26:I32)</f>
        <v>0</v>
      </c>
      <c r="D35" s="231"/>
      <c r="E35" s="79"/>
      <c r="F35" s="79"/>
      <c r="G35" s="79"/>
      <c r="H35" s="80"/>
      <c r="I35" s="81" t="s">
        <v>36</v>
      </c>
      <c r="J35" s="82"/>
      <c r="K35" s="79"/>
      <c r="L35" s="79"/>
      <c r="M35" s="79" t="s">
        <v>60</v>
      </c>
      <c r="N35" s="79"/>
      <c r="O35" s="79"/>
      <c r="P35" s="183">
        <f>C35+T36</f>
        <v>0</v>
      </c>
      <c r="Q35" s="45"/>
      <c r="R35" s="39"/>
      <c r="S35" s="83" t="s">
        <v>72</v>
      </c>
      <c r="T35" s="84"/>
      <c r="U35" s="84"/>
      <c r="V35" s="41"/>
      <c r="W35" s="41"/>
      <c r="X35" s="41"/>
      <c r="Y35" s="39"/>
      <c r="Z35" s="3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</row>
    <row r="36" spans="1:106" s="70" customFormat="1" ht="18" customHeight="1" thickBot="1">
      <c r="A36" s="113" t="s">
        <v>73</v>
      </c>
      <c r="B36" s="114"/>
      <c r="C36" s="115"/>
      <c r="D36" s="184">
        <f>+C35+C17</f>
        <v>0</v>
      </c>
      <c r="E36" s="99"/>
      <c r="F36" s="99"/>
      <c r="G36" s="89"/>
      <c r="H36" s="89"/>
      <c r="I36" s="116" t="s">
        <v>74</v>
      </c>
      <c r="J36" s="117"/>
      <c r="K36" s="117"/>
      <c r="L36" s="117"/>
      <c r="M36" s="117"/>
      <c r="N36" s="117"/>
      <c r="O36" s="232">
        <f>+P35+P17</f>
        <v>0</v>
      </c>
      <c r="P36" s="233"/>
      <c r="Q36" s="45"/>
      <c r="R36" s="39"/>
      <c r="S36" s="84" t="s">
        <v>62</v>
      </c>
      <c r="T36" s="89">
        <f>SUM(J33:L33)+N33+O33</f>
        <v>0</v>
      </c>
      <c r="U36" s="84"/>
      <c r="V36" s="41"/>
      <c r="W36" s="41"/>
      <c r="X36" s="41"/>
      <c r="Y36" s="39"/>
      <c r="Z36" s="3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</row>
    <row r="37" spans="1:106" s="70" customFormat="1" ht="8.25" customHeight="1">
      <c r="A37" s="45"/>
      <c r="B37" s="45"/>
      <c r="C37" s="99"/>
      <c r="D37" s="161"/>
      <c r="E37" s="99"/>
      <c r="F37" s="9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45"/>
      <c r="R37" s="39"/>
      <c r="S37" s="84"/>
      <c r="T37" s="89"/>
      <c r="U37" s="84"/>
      <c r="V37" s="41"/>
      <c r="W37" s="41"/>
      <c r="X37" s="41"/>
      <c r="Y37" s="39"/>
      <c r="Z37" s="39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spans="1:106" s="70" customFormat="1" ht="13.5" customHeight="1">
      <c r="A38" s="45"/>
      <c r="B38" s="45"/>
      <c r="C38" s="99"/>
      <c r="D38" s="99"/>
      <c r="E38" s="230" t="s">
        <v>104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5"/>
      <c r="R38" s="39"/>
      <c r="S38" s="44" t="s">
        <v>64</v>
      </c>
      <c r="T38" s="95">
        <f>IF((C35-H33+T36)&lt;=40,0,IF(AND((C35-H33)&lt;=40,(C35-H33+T36)&gt;40),((C35-H33+T36)-40),T36))</f>
        <v>0</v>
      </c>
      <c r="U38" s="84"/>
      <c r="V38" s="41"/>
      <c r="W38" s="41"/>
      <c r="X38" s="41"/>
      <c r="Y38" s="39"/>
      <c r="Z38" s="39"/>
      <c r="AA38" s="45"/>
      <c r="AB38" s="45"/>
      <c r="AC38" s="45"/>
      <c r="AD38" s="45"/>
      <c r="AE38" s="45"/>
      <c r="AF38" s="45"/>
      <c r="AG38" s="55"/>
      <c r="AH38" s="55"/>
      <c r="AI38" s="55"/>
      <c r="AJ38" s="55"/>
      <c r="AK38" s="55"/>
      <c r="AL38" s="55"/>
      <c r="AM38" s="55"/>
      <c r="AN38" s="89"/>
      <c r="AO38" s="45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</row>
    <row r="39" spans="1:106" s="70" customFormat="1" ht="8.25" customHeight="1" thickBot="1">
      <c r="A39" s="45"/>
      <c r="B39" s="45"/>
      <c r="C39" s="99"/>
      <c r="D39" s="99"/>
      <c r="E39" s="99"/>
      <c r="F39" s="99"/>
      <c r="G39" s="123"/>
      <c r="H39" s="89"/>
      <c r="I39" s="89"/>
      <c r="J39" s="89"/>
      <c r="K39" s="89"/>
      <c r="L39" s="89"/>
      <c r="M39" s="89"/>
      <c r="N39" s="89"/>
      <c r="O39" s="89"/>
      <c r="P39" s="89"/>
      <c r="Q39" s="45"/>
      <c r="R39" s="39"/>
      <c r="S39" s="44"/>
      <c r="T39" s="95"/>
      <c r="U39" s="84"/>
      <c r="V39" s="41"/>
      <c r="W39" s="41"/>
      <c r="X39" s="41"/>
      <c r="Y39" s="39"/>
      <c r="Z39" s="39"/>
      <c r="AA39" s="45"/>
      <c r="AB39" s="45"/>
      <c r="AC39" s="45"/>
      <c r="AD39" s="45"/>
      <c r="AE39" s="45"/>
      <c r="AF39" s="45"/>
      <c r="AG39" s="55"/>
      <c r="AH39" s="55"/>
      <c r="AI39" s="55"/>
      <c r="AJ39" s="55"/>
      <c r="AK39" s="55"/>
      <c r="AL39" s="55"/>
      <c r="AM39" s="55"/>
      <c r="AN39" s="89"/>
      <c r="AO39" s="45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s="70" customFormat="1" ht="13.5" customHeight="1">
      <c r="A40"/>
      <c r="B40"/>
      <c r="C40" s="217" t="s">
        <v>75</v>
      </c>
      <c r="D40" s="217"/>
      <c r="E40" s="217"/>
      <c r="F40"/>
      <c r="G40"/>
      <c r="H40" s="39"/>
      <c r="I40" s="118" t="s">
        <v>76</v>
      </c>
      <c r="J40" s="119"/>
      <c r="K40" s="119"/>
      <c r="L40" s="119"/>
      <c r="M40" s="120"/>
      <c r="N40" s="175" t="e">
        <f>'Beginning 5-01-16'!N45</f>
        <v>#REF!</v>
      </c>
      <c r="O40" s="147"/>
      <c r="P40" s="44"/>
      <c r="Q40" s="44"/>
      <c r="R40" s="41"/>
      <c r="S40" s="84" t="s">
        <v>66</v>
      </c>
      <c r="T40" s="89">
        <f>IF((C35-H33)&lt;=40,0,(C35-H33-40))</f>
        <v>0</v>
      </c>
      <c r="U40" s="89">
        <f>ROUND(T40*OvertimeRate,2)</f>
        <v>0</v>
      </c>
      <c r="V40" s="41"/>
      <c r="W40" s="41"/>
      <c r="X40" s="41"/>
      <c r="Y40" s="39"/>
      <c r="Z40" s="3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106" s="70" customFormat="1" ht="13.5" customHeight="1">
      <c r="A41"/>
      <c r="B41"/>
      <c r="C41" s="228" t="s">
        <v>77</v>
      </c>
      <c r="D41" s="228"/>
      <c r="E41" s="229">
        <f>J34</f>
        <v>0</v>
      </c>
      <c r="F41" s="229"/>
      <c r="G41"/>
      <c r="H41" s="39"/>
      <c r="I41" s="126"/>
      <c r="J41" s="124" t="s">
        <v>78</v>
      </c>
      <c r="K41" s="124"/>
      <c r="L41" s="124"/>
      <c r="M41" s="125"/>
      <c r="N41" s="176">
        <f>paidOTWeek2+paidOTWeek1</f>
        <v>0</v>
      </c>
      <c r="O41" s="148"/>
      <c r="P41" s="44"/>
      <c r="Q41" s="44"/>
      <c r="R41" s="84"/>
      <c r="S41" s="39"/>
      <c r="T41" s="39"/>
      <c r="U41" s="39"/>
      <c r="V41" s="39"/>
      <c r="W41" s="84"/>
      <c r="X41" s="8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</row>
    <row r="42" spans="1:106" s="70" customFormat="1" ht="13.5" customHeight="1">
      <c r="A42"/>
      <c r="B42"/>
      <c r="C42" s="228"/>
      <c r="D42" s="228"/>
      <c r="E42" s="229"/>
      <c r="F42" s="229"/>
      <c r="G42"/>
      <c r="H42" s="39"/>
      <c r="I42" s="126" t="s">
        <v>79</v>
      </c>
      <c r="J42" s="127"/>
      <c r="K42" s="127"/>
      <c r="L42" s="127"/>
      <c r="M42" s="125"/>
      <c r="N42" s="176">
        <f>IF(EligibleforOvertime="Y",T19+U20+T38+U40,0)</f>
        <v>0</v>
      </c>
      <c r="O42" s="148"/>
      <c r="P42" s="44"/>
      <c r="Q42" s="44"/>
      <c r="R42" s="84"/>
      <c r="S42" s="39"/>
      <c r="T42" s="39"/>
      <c r="U42" s="39"/>
      <c r="V42" s="39"/>
      <c r="W42" s="84"/>
      <c r="X42" s="8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s="70" customFormat="1" ht="13.5" customHeight="1">
      <c r="A43"/>
      <c r="B43"/>
      <c r="C43" s="228" t="s">
        <v>80</v>
      </c>
      <c r="D43" s="228"/>
      <c r="E43" s="229">
        <f>K34</f>
        <v>0</v>
      </c>
      <c r="F43" s="229"/>
      <c r="G43"/>
      <c r="H43" s="39"/>
      <c r="I43" s="126" t="s">
        <v>81</v>
      </c>
      <c r="J43" s="127"/>
      <c r="K43" s="127"/>
      <c r="L43" s="127"/>
      <c r="M43" s="125"/>
      <c r="N43" s="176" t="e">
        <f>SUM(N40+N42)</f>
        <v>#REF!</v>
      </c>
      <c r="O43" s="149"/>
      <c r="P43" s="44"/>
      <c r="Q43" s="44"/>
      <c r="R43" s="84"/>
      <c r="S43" s="39"/>
      <c r="T43" s="39"/>
      <c r="U43" s="39"/>
      <c r="V43" s="39"/>
      <c r="W43" s="84"/>
      <c r="X43" s="8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</row>
    <row r="44" spans="1:106" s="70" customFormat="1" ht="13.5" customHeight="1">
      <c r="A44"/>
      <c r="B44"/>
      <c r="C44" s="228"/>
      <c r="D44" s="228"/>
      <c r="E44" s="229"/>
      <c r="F44" s="229"/>
      <c r="G44"/>
      <c r="H44" s="39"/>
      <c r="I44" s="126" t="s">
        <v>82</v>
      </c>
      <c r="J44" s="127"/>
      <c r="K44" s="127"/>
      <c r="L44" s="127"/>
      <c r="M44" s="125"/>
      <c r="N44" s="176">
        <f>L16+L33</f>
        <v>0</v>
      </c>
      <c r="O44" s="148"/>
      <c r="P44" s="44"/>
      <c r="Q44" s="44"/>
      <c r="R44" s="84"/>
      <c r="S44" s="39"/>
      <c r="T44" s="39"/>
      <c r="U44" s="39"/>
      <c r="V44" s="39"/>
      <c r="W44" s="84"/>
      <c r="X44" s="8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s="70" customFormat="1" ht="15" customHeight="1" thickBot="1">
      <c r="A45"/>
      <c r="B45"/>
      <c r="C45" s="128"/>
      <c r="D45" s="128"/>
      <c r="E45" s="129"/>
      <c r="F45" s="8"/>
      <c r="G45"/>
      <c r="H45" s="39"/>
      <c r="I45" s="130" t="s">
        <v>83</v>
      </c>
      <c r="J45" s="80"/>
      <c r="K45" s="80"/>
      <c r="L45" s="80"/>
      <c r="M45" s="131"/>
      <c r="N45" s="177" t="e">
        <f>ROUND(SUM(N43-N44),2)</f>
        <v>#REF!</v>
      </c>
      <c r="O45" s="149"/>
      <c r="P45" s="44"/>
      <c r="Q45" s="44"/>
      <c r="R45" s="84"/>
      <c r="S45" s="39"/>
      <c r="T45" s="39"/>
      <c r="U45" s="39"/>
      <c r="V45" s="39"/>
      <c r="W45" s="84"/>
      <c r="X45" s="8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</row>
    <row r="46" spans="1:106" s="70" customFormat="1" ht="12" customHeight="1">
      <c r="A46" s="45"/>
      <c r="B46" s="45"/>
      <c r="C46" s="228" t="s">
        <v>84</v>
      </c>
      <c r="D46" s="228"/>
      <c r="E46" s="229">
        <f>L34</f>
        <v>0</v>
      </c>
      <c r="F46" s="229"/>
      <c r="G46"/>
      <c r="H46" s="39"/>
      <c r="I46" s="45" t="s">
        <v>85</v>
      </c>
      <c r="J46" s="89"/>
      <c r="K46" s="89"/>
      <c r="L46" s="89"/>
      <c r="M46" s="89"/>
      <c r="N46" s="89"/>
      <c r="O46" s="89"/>
      <c r="P46" s="89"/>
      <c r="Q46" s="39"/>
      <c r="R46" s="84"/>
      <c r="S46" s="39"/>
      <c r="T46" s="39"/>
      <c r="U46" s="39"/>
      <c r="V46" s="39"/>
      <c r="W46" s="84"/>
      <c r="X46" s="8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s="70" customFormat="1" ht="9.75" customHeight="1">
      <c r="A47" s="45"/>
      <c r="B47" s="45"/>
      <c r="C47" s="228"/>
      <c r="D47" s="228"/>
      <c r="E47" s="229"/>
      <c r="F47" s="229"/>
      <c r="G47"/>
      <c r="H47" s="39"/>
      <c r="I47" s="45"/>
      <c r="J47" s="89"/>
      <c r="K47" s="89"/>
      <c r="L47" s="89"/>
      <c r="M47" s="89"/>
      <c r="N47" s="89"/>
      <c r="O47" s="89"/>
      <c r="P47" s="45"/>
      <c r="Q47" s="39"/>
      <c r="R47" s="39"/>
      <c r="S47" s="39"/>
      <c r="T47" s="39"/>
      <c r="U47" s="39"/>
      <c r="V47" s="39"/>
      <c r="W47" s="84"/>
      <c r="X47" s="8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s="70" customFormat="1" ht="13.5" customHeight="1" thickBot="1">
      <c r="A48" s="45"/>
      <c r="B48" s="45"/>
      <c r="C48" s="228" t="s">
        <v>86</v>
      </c>
      <c r="D48" s="228"/>
      <c r="E48" s="229">
        <f>N34</f>
        <v>0</v>
      </c>
      <c r="F48" s="229"/>
      <c r="G48"/>
      <c r="H48" s="132"/>
      <c r="I48" s="238" t="s">
        <v>87</v>
      </c>
      <c r="J48" s="238"/>
      <c r="K48" s="238"/>
      <c r="L48" s="238"/>
      <c r="M48" s="238"/>
      <c r="N48" s="238"/>
      <c r="O48" s="238"/>
      <c r="P48" s="238"/>
      <c r="Q48" s="45"/>
      <c r="R48" s="84"/>
      <c r="S48" s="39"/>
      <c r="T48" s="84"/>
      <c r="U48" s="84"/>
      <c r="V48" s="84"/>
      <c r="W48" s="84"/>
      <c r="X48" s="8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</row>
    <row r="49" spans="1:106" s="70" customFormat="1" ht="13.5" customHeight="1">
      <c r="A49" s="45"/>
      <c r="B49" s="45"/>
      <c r="C49" s="228"/>
      <c r="D49" s="228"/>
      <c r="E49" s="229"/>
      <c r="F49" s="229"/>
      <c r="G49"/>
      <c r="H49" s="54" t="s">
        <v>88</v>
      </c>
      <c r="I49" s="238" t="s">
        <v>89</v>
      </c>
      <c r="J49" s="238"/>
      <c r="K49" s="238"/>
      <c r="L49" s="238"/>
      <c r="M49" s="238"/>
      <c r="N49" s="238"/>
      <c r="O49" s="238"/>
      <c r="P49" s="238"/>
      <c r="Q49" s="45"/>
      <c r="R49" s="84"/>
      <c r="S49" s="39"/>
      <c r="T49" s="84"/>
      <c r="U49" s="84"/>
      <c r="V49" s="84"/>
      <c r="W49" s="84"/>
      <c r="X49" s="8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</row>
    <row r="50" spans="1:106" s="70" customFormat="1" ht="5.25" customHeight="1">
      <c r="A50" s="45"/>
      <c r="B50" s="45"/>
      <c r="C50" s="121"/>
      <c r="D50" s="121"/>
      <c r="E50" s="122"/>
      <c r="F50" s="123"/>
      <c r="H50" s="54"/>
      <c r="I50" s="159"/>
      <c r="J50" s="159"/>
      <c r="K50" s="159"/>
      <c r="L50" s="159"/>
      <c r="M50" s="159"/>
      <c r="N50" s="159"/>
      <c r="O50" s="159"/>
      <c r="P50" s="159"/>
      <c r="Q50" s="45"/>
      <c r="R50" s="84"/>
      <c r="S50" s="39"/>
      <c r="T50" s="84"/>
      <c r="U50" s="84"/>
      <c r="V50" s="84"/>
      <c r="W50" s="84"/>
      <c r="X50" s="8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spans="1:106" s="70" customFormat="1" ht="13.5" customHeight="1">
      <c r="A51" s="45"/>
      <c r="B51" s="45"/>
      <c r="C51" s="228" t="s">
        <v>101</v>
      </c>
      <c r="D51" s="228"/>
      <c r="E51" s="229">
        <f>O34</f>
        <v>0</v>
      </c>
      <c r="F51" s="229"/>
      <c r="H51" s="54"/>
      <c r="I51" s="159"/>
      <c r="J51" s="159"/>
      <c r="K51" s="159"/>
      <c r="L51" s="159"/>
      <c r="M51" s="159"/>
      <c r="N51" s="159"/>
      <c r="O51" s="159"/>
      <c r="P51" s="159"/>
      <c r="Q51" s="45"/>
      <c r="R51" s="84"/>
      <c r="S51" s="39"/>
      <c r="T51" s="84"/>
      <c r="U51" s="84"/>
      <c r="V51" s="84"/>
      <c r="W51" s="84"/>
      <c r="X51" s="8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</row>
    <row r="52" spans="1:106" s="70" customFormat="1" ht="13.5" customHeight="1">
      <c r="A52" s="45"/>
      <c r="B52" s="45"/>
      <c r="C52" s="228"/>
      <c r="D52" s="228"/>
      <c r="E52" s="229"/>
      <c r="F52" s="229"/>
      <c r="H52" s="54"/>
      <c r="I52" s="159"/>
      <c r="J52" s="159"/>
      <c r="K52" s="159"/>
      <c r="L52" s="159"/>
      <c r="M52" s="159"/>
      <c r="N52" s="159"/>
      <c r="O52" s="159"/>
      <c r="P52" s="159"/>
      <c r="Q52" s="45"/>
      <c r="R52" s="84"/>
      <c r="S52" s="39"/>
      <c r="T52" s="84"/>
      <c r="U52" s="84"/>
      <c r="V52" s="84"/>
      <c r="W52" s="84"/>
      <c r="X52" s="8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</row>
    <row r="53" spans="1:106" s="70" customFormat="1" ht="8.25" customHeight="1">
      <c r="A53" s="45"/>
      <c r="B53" s="45"/>
      <c r="C53" s="121"/>
      <c r="D53" s="121"/>
      <c r="E53" s="122"/>
      <c r="F53" s="123"/>
      <c r="H53" s="54"/>
      <c r="I53" s="159"/>
      <c r="J53" s="159"/>
      <c r="K53" s="159"/>
      <c r="L53" s="159"/>
      <c r="M53" s="159"/>
      <c r="N53" s="159"/>
      <c r="O53" s="159"/>
      <c r="P53" s="159"/>
      <c r="Q53" s="45"/>
      <c r="R53" s="84"/>
      <c r="S53" s="39"/>
      <c r="T53" s="84"/>
      <c r="U53" s="84"/>
      <c r="V53" s="84"/>
      <c r="W53" s="84"/>
      <c r="X53" s="8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</row>
    <row r="54" spans="1:106" s="70" customFormat="1" ht="8.25" customHeight="1">
      <c r="A54" s="45"/>
      <c r="B54" s="45"/>
      <c r="C54" s="121"/>
      <c r="D54" s="236"/>
      <c r="E54" s="236"/>
      <c r="F54" s="236"/>
      <c r="G54" s="236"/>
      <c r="H54" s="236"/>
      <c r="I54" s="236"/>
      <c r="J54" s="236"/>
      <c r="K54" s="45"/>
      <c r="L54" s="45"/>
      <c r="M54" s="45"/>
      <c r="N54" s="45"/>
      <c r="O54" s="45"/>
      <c r="P54" s="45"/>
      <c r="Q54" s="45"/>
      <c r="R54" s="84"/>
      <c r="S54" s="39"/>
      <c r="T54" s="84"/>
      <c r="U54" s="84"/>
      <c r="V54" s="84"/>
      <c r="W54" s="84"/>
      <c r="X54" s="8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</row>
    <row r="55" spans="1:106" s="70" customFormat="1" ht="15" customHeight="1" thickBot="1">
      <c r="A55" s="158" t="s">
        <v>95</v>
      </c>
      <c r="B55" s="45"/>
      <c r="C55" s="45"/>
      <c r="D55" s="237"/>
      <c r="E55" s="237"/>
      <c r="F55" s="237"/>
      <c r="G55" s="237"/>
      <c r="H55" s="237"/>
      <c r="I55" s="237"/>
      <c r="J55" s="237"/>
      <c r="K55" s="45"/>
      <c r="L55" s="45"/>
      <c r="M55" s="45"/>
      <c r="N55" s="45"/>
      <c r="O55" s="45"/>
      <c r="P55" s="45"/>
      <c r="Q55" s="45"/>
      <c r="R55" s="84"/>
      <c r="S55" s="39"/>
      <c r="T55" s="84"/>
      <c r="U55" s="84"/>
      <c r="V55" s="84"/>
      <c r="W55" s="84"/>
      <c r="X55" s="8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</row>
    <row r="56" spans="1:106" s="70" customFormat="1" ht="12.75" customHeight="1">
      <c r="A56" s="45"/>
      <c r="B56" s="45"/>
      <c r="C56" s="45"/>
      <c r="D56" s="133"/>
      <c r="E56" s="133"/>
      <c r="F56" s="134"/>
      <c r="G56" s="134"/>
      <c r="H56" s="54"/>
      <c r="I56" s="45"/>
      <c r="J56" s="45"/>
      <c r="K56" s="45"/>
      <c r="L56" s="45"/>
      <c r="M56" s="45"/>
      <c r="N56" s="45"/>
      <c r="O56" s="45"/>
      <c r="P56" s="45"/>
      <c r="Q56" s="45"/>
      <c r="R56" s="84"/>
      <c r="S56" s="39"/>
      <c r="T56" s="84"/>
      <c r="U56" s="84"/>
      <c r="V56" s="84"/>
      <c r="W56" s="84"/>
      <c r="X56" s="8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</row>
    <row r="57" spans="1:106" s="70" customFormat="1" ht="13.5" customHeight="1">
      <c r="A57" s="45" t="s">
        <v>90</v>
      </c>
      <c r="B57" s="45"/>
      <c r="C57" s="45"/>
      <c r="D57" s="45"/>
      <c r="E57" s="45"/>
      <c r="F57" s="45"/>
      <c r="G57" s="39"/>
      <c r="H57" s="39"/>
      <c r="J57" s="45"/>
      <c r="K57" s="45"/>
      <c r="L57" s="45"/>
      <c r="M57" s="45"/>
      <c r="N57" s="45"/>
      <c r="O57" s="45"/>
      <c r="P57" s="45"/>
      <c r="Q57" s="45"/>
      <c r="R57" s="84"/>
      <c r="S57" s="39"/>
      <c r="T57" s="84"/>
      <c r="U57" s="84"/>
      <c r="V57" s="84"/>
      <c r="W57" s="84"/>
      <c r="X57" s="8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</row>
    <row r="58" spans="1:106" s="70" customFormat="1" ht="13.5" customHeight="1">
      <c r="A58" s="69" t="s">
        <v>91</v>
      </c>
      <c r="B58" s="69"/>
      <c r="C58" s="135"/>
      <c r="D58" s="135"/>
      <c r="E58" s="135"/>
      <c r="F58" s="135"/>
      <c r="G58" s="111"/>
      <c r="H58" s="39"/>
      <c r="I58" s="45"/>
      <c r="J58" s="45"/>
      <c r="K58" s="45"/>
      <c r="L58" s="45"/>
      <c r="M58" s="45"/>
      <c r="N58" s="45"/>
      <c r="O58" s="45"/>
      <c r="P58" s="111"/>
      <c r="Q58" s="69"/>
      <c r="R58" s="69"/>
      <c r="S58" s="136"/>
      <c r="T58" s="136"/>
      <c r="U58" s="136"/>
      <c r="V58" s="136"/>
      <c r="W58" s="136"/>
      <c r="X58" s="13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</row>
    <row r="59" spans="1:106" s="70" customFormat="1" ht="13.5" customHeight="1">
      <c r="A59" s="69" t="s">
        <v>92</v>
      </c>
      <c r="B59" s="69"/>
      <c r="C59" s="135"/>
      <c r="D59" s="135"/>
      <c r="E59" s="135"/>
      <c r="F59" s="135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69"/>
      <c r="R59" s="69"/>
      <c r="S59" s="136"/>
      <c r="T59" s="136"/>
      <c r="U59" s="136"/>
      <c r="V59" s="136"/>
      <c r="W59" s="136"/>
      <c r="X59" s="13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</row>
    <row r="60" spans="1:106" s="70" customFormat="1" ht="14.25" customHeight="1">
      <c r="A60" s="69"/>
      <c r="B60" s="69"/>
      <c r="C60" s="135"/>
      <c r="D60" s="135"/>
      <c r="E60" s="137"/>
      <c r="F60" s="135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69"/>
      <c r="R60" s="69"/>
      <c r="S60" s="136"/>
      <c r="T60" s="136"/>
      <c r="U60" s="136"/>
      <c r="V60" s="136"/>
      <c r="W60" s="136"/>
      <c r="X60" s="13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</row>
    <row r="61" spans="1:106" s="70" customFormat="1" ht="13.5" thickBot="1">
      <c r="A61" s="69"/>
      <c r="B61" s="69"/>
      <c r="C61" s="69"/>
      <c r="D61" s="227" t="s">
        <v>93</v>
      </c>
      <c r="E61" s="227"/>
      <c r="F61" s="227"/>
      <c r="G61" s="227"/>
      <c r="H61" s="138"/>
      <c r="I61" s="138"/>
      <c r="J61" s="138"/>
      <c r="K61" s="142"/>
      <c r="L61" s="142"/>
      <c r="M61" s="200" t="s">
        <v>109</v>
      </c>
      <c r="N61" s="172"/>
      <c r="O61" s="172"/>
      <c r="P61" s="141"/>
      <c r="Q61" s="141"/>
      <c r="R61" s="69"/>
      <c r="S61" s="136"/>
      <c r="T61" s="136"/>
      <c r="U61" s="136"/>
      <c r="V61" s="136"/>
      <c r="W61" s="136"/>
      <c r="X61" s="136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</row>
    <row r="62" spans="1:106" s="70" customFormat="1" ht="19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40"/>
      <c r="O62" s="140"/>
      <c r="P62" s="140"/>
      <c r="Q62" s="141"/>
      <c r="R62" s="69"/>
      <c r="S62" s="136"/>
      <c r="T62" s="136"/>
      <c r="U62" s="136"/>
      <c r="V62" s="136"/>
      <c r="W62" s="136"/>
      <c r="X62" s="13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</row>
    <row r="63" spans="2:106" s="70" customFormat="1" ht="13.5" thickBot="1">
      <c r="B63" s="69"/>
      <c r="C63" s="69"/>
      <c r="D63" s="227" t="s">
        <v>94</v>
      </c>
      <c r="E63" s="227"/>
      <c r="F63" s="227"/>
      <c r="G63" s="227"/>
      <c r="H63" s="142"/>
      <c r="I63" s="142"/>
      <c r="J63" s="142"/>
      <c r="K63" s="142"/>
      <c r="L63" s="142"/>
      <c r="M63" s="200" t="s">
        <v>109</v>
      </c>
      <c r="N63" s="172"/>
      <c r="O63" s="172"/>
      <c r="P63" s="140"/>
      <c r="Q63" s="141"/>
      <c r="R63" s="69"/>
      <c r="S63" s="136"/>
      <c r="T63" s="136"/>
      <c r="U63" s="136"/>
      <c r="V63" s="136"/>
      <c r="W63" s="136"/>
      <c r="X63" s="13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</row>
    <row r="64" spans="1:106" s="70" customFormat="1" ht="12.75">
      <c r="A64" s="43"/>
      <c r="B64" s="43"/>
      <c r="C64" s="143"/>
      <c r="D64" s="143"/>
      <c r="E64" s="196"/>
      <c r="F64" s="196"/>
      <c r="G64" s="140"/>
      <c r="H64" s="140"/>
      <c r="I64" s="140"/>
      <c r="J64" s="140"/>
      <c r="K64" s="139"/>
      <c r="L64" s="140"/>
      <c r="M64" s="140"/>
      <c r="N64" s="140"/>
      <c r="O64" s="140"/>
      <c r="P64" s="141"/>
      <c r="Q64" s="141"/>
      <c r="R64" s="43"/>
      <c r="S64" s="136"/>
      <c r="T64" s="136"/>
      <c r="U64" s="136"/>
      <c r="V64" s="136"/>
      <c r="W64" s="136"/>
      <c r="X64" s="13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</row>
    <row r="65" spans="1:106" s="70" customFormat="1" ht="12.75">
      <c r="A65" s="43"/>
      <c r="B65" s="43"/>
      <c r="C65" s="143"/>
      <c r="D65" s="143"/>
      <c r="E65" s="143"/>
      <c r="F65" s="143"/>
      <c r="G65" s="139"/>
      <c r="H65" s="139"/>
      <c r="I65" s="139"/>
      <c r="J65" s="139"/>
      <c r="K65" s="139"/>
      <c r="L65" s="139"/>
      <c r="M65" s="139"/>
      <c r="N65" s="139"/>
      <c r="O65" s="139"/>
      <c r="P65" s="43"/>
      <c r="Q65" s="43"/>
      <c r="R65" s="43"/>
      <c r="S65" s="136"/>
      <c r="T65" s="136"/>
      <c r="U65" s="136"/>
      <c r="V65" s="136"/>
      <c r="W65" s="136"/>
      <c r="X65" s="13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</row>
    <row r="66" spans="1:106" s="70" customFormat="1" ht="12.75">
      <c r="A66" s="43"/>
      <c r="B66" s="139"/>
      <c r="C66" s="143"/>
      <c r="D66" s="143"/>
      <c r="E66" s="143"/>
      <c r="F66" s="143"/>
      <c r="G66" s="139"/>
      <c r="H66" s="139"/>
      <c r="I66" s="139"/>
      <c r="J66" s="139"/>
      <c r="K66" s="139"/>
      <c r="L66" s="139"/>
      <c r="M66" s="139"/>
      <c r="N66" s="139"/>
      <c r="O66" s="139"/>
      <c r="P66" s="43"/>
      <c r="Q66" s="43"/>
      <c r="R66" s="43"/>
      <c r="S66" s="136"/>
      <c r="T66" s="136"/>
      <c r="U66" s="136"/>
      <c r="V66" s="136"/>
      <c r="W66" s="136"/>
      <c r="X66" s="13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70" customFormat="1" ht="12.75">
      <c r="A67" s="43"/>
      <c r="B67" s="139"/>
      <c r="C67" s="143"/>
      <c r="D67" s="143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43"/>
      <c r="Q67" s="43"/>
      <c r="R67" s="43"/>
      <c r="S67" s="136"/>
      <c r="T67" s="136"/>
      <c r="U67" s="136"/>
      <c r="V67" s="136"/>
      <c r="W67" s="136"/>
      <c r="X67" s="136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70" customFormat="1" ht="12.75">
      <c r="A68" s="43"/>
      <c r="B68" s="43"/>
      <c r="C68" s="143"/>
      <c r="D68" s="143"/>
      <c r="E68" s="143"/>
      <c r="F68" s="143"/>
      <c r="G68" s="139"/>
      <c r="H68" s="139"/>
      <c r="I68" s="139"/>
      <c r="J68" s="139"/>
      <c r="K68" s="139"/>
      <c r="L68" s="139"/>
      <c r="M68" s="139"/>
      <c r="N68" s="139"/>
      <c r="O68" s="139"/>
      <c r="P68" s="43"/>
      <c r="Q68" s="43"/>
      <c r="R68" s="43"/>
      <c r="S68" s="136"/>
      <c r="T68" s="136"/>
      <c r="U68" s="136"/>
      <c r="V68" s="136"/>
      <c r="W68" s="136"/>
      <c r="X68" s="136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70" customFormat="1" ht="12.75">
      <c r="A69" s="43"/>
      <c r="B69" s="43"/>
      <c r="C69" s="143"/>
      <c r="D69" s="143"/>
      <c r="E69" s="143"/>
      <c r="F69" s="143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3"/>
      <c r="R69" s="135"/>
      <c r="S69" s="136"/>
      <c r="T69" s="136"/>
      <c r="U69" s="136"/>
      <c r="V69" s="136"/>
      <c r="W69" s="136"/>
      <c r="X69" s="13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70" customFormat="1" ht="12.75">
      <c r="A70" s="43"/>
      <c r="B70" s="43"/>
      <c r="C70" s="143"/>
      <c r="D70" s="143"/>
      <c r="E70" s="143"/>
      <c r="F70" s="143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69"/>
      <c r="R70" s="135"/>
      <c r="S70" s="136"/>
      <c r="T70" s="136"/>
      <c r="U70" s="136"/>
      <c r="V70" s="136"/>
      <c r="W70" s="136"/>
      <c r="X70" s="13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70" customFormat="1" ht="12.75">
      <c r="A71" s="43"/>
      <c r="B71" s="43"/>
      <c r="C71" s="143"/>
      <c r="D71" s="143"/>
      <c r="E71" s="143"/>
      <c r="F71" s="143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69"/>
      <c r="R71" s="135"/>
      <c r="S71" s="136"/>
      <c r="T71" s="136"/>
      <c r="U71" s="136"/>
      <c r="V71" s="136"/>
      <c r="W71" s="136"/>
      <c r="X71" s="136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70" customFormat="1" ht="12.75">
      <c r="A72" s="43"/>
      <c r="B72" s="43"/>
      <c r="C72" s="143"/>
      <c r="D72" s="143"/>
      <c r="E72" s="143"/>
      <c r="F72" s="143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69"/>
      <c r="R72" s="135"/>
      <c r="S72" s="136"/>
      <c r="T72" s="136"/>
      <c r="U72" s="136"/>
      <c r="V72" s="136"/>
      <c r="W72" s="136"/>
      <c r="X72" s="13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70" customFormat="1" ht="12.75">
      <c r="A73" s="43"/>
      <c r="B73" s="43"/>
      <c r="C73" s="143"/>
      <c r="D73" s="143"/>
      <c r="E73" s="143"/>
      <c r="F73" s="143"/>
      <c r="G73" s="139"/>
      <c r="H73" s="139"/>
      <c r="I73" s="139"/>
      <c r="J73" s="139"/>
      <c r="K73" s="139"/>
      <c r="L73" s="139"/>
      <c r="M73" s="139"/>
      <c r="N73" s="139"/>
      <c r="O73" s="139"/>
      <c r="P73" s="140"/>
      <c r="Q73" s="69"/>
      <c r="R73" s="69"/>
      <c r="S73" s="136"/>
      <c r="T73" s="136"/>
      <c r="U73" s="136"/>
      <c r="V73" s="136"/>
      <c r="W73" s="136"/>
      <c r="X73" s="136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70" customFormat="1" ht="12.75">
      <c r="A74" s="43"/>
      <c r="B74" s="43"/>
      <c r="C74" s="143"/>
      <c r="D74" s="143"/>
      <c r="E74" s="143"/>
      <c r="F74" s="143"/>
      <c r="G74" s="139"/>
      <c r="H74" s="139"/>
      <c r="I74" s="139"/>
      <c r="J74" s="139"/>
      <c r="K74" s="139"/>
      <c r="L74" s="139"/>
      <c r="M74" s="139"/>
      <c r="N74" s="139"/>
      <c r="O74" s="139"/>
      <c r="P74" s="140"/>
      <c r="Q74" s="69"/>
      <c r="R74" s="135"/>
      <c r="S74" s="136"/>
      <c r="T74" s="136"/>
      <c r="U74" s="136"/>
      <c r="V74" s="136"/>
      <c r="W74" s="136"/>
      <c r="X74" s="136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70" customFormat="1" ht="12.75">
      <c r="A75" s="43"/>
      <c r="B75" s="43"/>
      <c r="C75" s="143"/>
      <c r="D75" s="143"/>
      <c r="E75" s="143"/>
      <c r="F75" s="143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1"/>
      <c r="R75" s="135"/>
      <c r="S75" s="136"/>
      <c r="T75" s="136"/>
      <c r="U75" s="136"/>
      <c r="V75" s="136"/>
      <c r="W75" s="136"/>
      <c r="X75" s="136"/>
      <c r="Y75" s="111"/>
      <c r="Z75" s="111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70" customFormat="1" ht="12.75">
      <c r="A76" s="43"/>
      <c r="B76" s="43"/>
      <c r="C76" s="143"/>
      <c r="D76" s="143"/>
      <c r="E76" s="143"/>
      <c r="F76" s="143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1"/>
      <c r="R76" s="43"/>
      <c r="S76" s="136"/>
      <c r="T76" s="136"/>
      <c r="U76" s="136"/>
      <c r="V76" s="136"/>
      <c r="W76" s="136"/>
      <c r="X76" s="136"/>
      <c r="Y76" s="111"/>
      <c r="Z76" s="111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70" customFormat="1" ht="12.75">
      <c r="A77" s="43"/>
      <c r="B77" s="43"/>
      <c r="C77" s="143"/>
      <c r="D77" s="143"/>
      <c r="E77" s="143"/>
      <c r="F77" s="143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1"/>
      <c r="R77" s="43"/>
      <c r="S77" s="136"/>
      <c r="T77" s="144"/>
      <c r="U77" s="144"/>
      <c r="V77" s="144"/>
      <c r="W77" s="136"/>
      <c r="X77" s="136"/>
      <c r="Y77" s="111"/>
      <c r="Z77" s="111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70" customFormat="1" ht="12.75">
      <c r="A78" s="43"/>
      <c r="B78" s="43"/>
      <c r="C78" s="143"/>
      <c r="D78" s="143"/>
      <c r="E78" s="143"/>
      <c r="F78" s="14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3"/>
      <c r="R78" s="43"/>
      <c r="S78" s="136"/>
      <c r="T78" s="144"/>
      <c r="U78" s="144"/>
      <c r="V78" s="144"/>
      <c r="W78" s="136"/>
      <c r="X78" s="136"/>
      <c r="Y78" s="111"/>
      <c r="Z78" s="111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ht="12.75">
      <c r="A79" s="43"/>
      <c r="B79" s="43"/>
      <c r="C79" s="143"/>
      <c r="D79" s="143"/>
      <c r="E79" s="143"/>
      <c r="F79" s="14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3"/>
      <c r="R79" s="43"/>
      <c r="S79" s="136"/>
      <c r="T79" s="144"/>
      <c r="U79" s="144"/>
      <c r="V79" s="144"/>
      <c r="W79" s="136"/>
      <c r="X79" s="136"/>
      <c r="Y79" s="111"/>
      <c r="Z79" s="11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2.75">
      <c r="A80" s="43"/>
      <c r="B80" s="43"/>
      <c r="C80" s="143"/>
      <c r="D80" s="143"/>
      <c r="E80" s="143"/>
      <c r="F80" s="14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3"/>
      <c r="R80" s="43"/>
      <c r="S80" s="136"/>
      <c r="T80" s="144"/>
      <c r="U80" s="144"/>
      <c r="V80" s="144"/>
      <c r="W80" s="136"/>
      <c r="X80" s="136"/>
      <c r="Y80" s="111"/>
      <c r="Z80" s="11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ht="12.75">
      <c r="A81" s="43"/>
      <c r="B81" s="43"/>
      <c r="C81" s="143"/>
      <c r="D81" s="143"/>
      <c r="E81" s="143"/>
      <c r="F81" s="14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3"/>
      <c r="R81" s="43"/>
      <c r="S81" s="136"/>
      <c r="T81" s="144"/>
      <c r="U81" s="144"/>
      <c r="V81" s="144"/>
      <c r="W81" s="136"/>
      <c r="X81" s="136"/>
      <c r="Y81" s="111"/>
      <c r="Z81" s="11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2.75">
      <c r="A82" s="43"/>
      <c r="B82" s="43"/>
      <c r="C82" s="143"/>
      <c r="D82" s="143"/>
      <c r="E82" s="143"/>
      <c r="F82" s="14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3"/>
      <c r="R82" s="43"/>
      <c r="S82" s="136"/>
      <c r="T82" s="144"/>
      <c r="U82" s="144"/>
      <c r="V82" s="144"/>
      <c r="W82" s="136"/>
      <c r="X82" s="136"/>
      <c r="Y82" s="111"/>
      <c r="Z82" s="11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ht="12.75">
      <c r="A83" s="43"/>
      <c r="B83" s="43"/>
      <c r="C83" s="143"/>
      <c r="D83" s="143"/>
      <c r="E83" s="143"/>
      <c r="F83" s="14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3"/>
      <c r="R83" s="43"/>
      <c r="S83" s="136"/>
      <c r="T83" s="144"/>
      <c r="U83" s="144"/>
      <c r="V83" s="144"/>
      <c r="W83" s="136"/>
      <c r="X83" s="136"/>
      <c r="Y83" s="111"/>
      <c r="Z83" s="11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12.75">
      <c r="A84" s="43"/>
      <c r="B84" s="43"/>
      <c r="C84" s="143"/>
      <c r="D84" s="143"/>
      <c r="E84" s="143"/>
      <c r="F84" s="14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3"/>
      <c r="R84" s="43"/>
      <c r="S84" s="136"/>
      <c r="T84" s="144"/>
      <c r="U84" s="144"/>
      <c r="V84" s="144"/>
      <c r="W84" s="136"/>
      <c r="X84" s="136"/>
      <c r="Y84" s="111"/>
      <c r="Z84" s="11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ht="12.75">
      <c r="A85" s="43"/>
      <c r="B85" s="43"/>
      <c r="C85" s="143"/>
      <c r="D85" s="143"/>
      <c r="E85" s="143"/>
      <c r="F85" s="143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3"/>
      <c r="R85" s="135"/>
      <c r="S85" s="136"/>
      <c r="T85" s="136"/>
      <c r="U85" s="136"/>
      <c r="V85" s="136"/>
      <c r="W85" s="136"/>
      <c r="X85" s="136"/>
      <c r="Y85" s="111"/>
      <c r="Z85" s="11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ht="12.75">
      <c r="A86" s="43"/>
      <c r="B86" s="43"/>
      <c r="C86" s="143"/>
      <c r="D86" s="143"/>
      <c r="E86" s="143"/>
      <c r="F86" s="14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"/>
      <c r="R86" s="135"/>
      <c r="S86" s="136"/>
      <c r="T86" s="136"/>
      <c r="U86" s="136"/>
      <c r="V86" s="136"/>
      <c r="W86" s="136"/>
      <c r="X86" s="136"/>
      <c r="Y86" s="111"/>
      <c r="Z86" s="11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ht="12.75">
      <c r="A87" s="43"/>
      <c r="B87" s="43"/>
      <c r="C87" s="143"/>
      <c r="D87" s="143"/>
      <c r="E87" s="143"/>
      <c r="F87" s="14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1"/>
      <c r="R87" s="135"/>
      <c r="S87" s="136"/>
      <c r="T87" s="136"/>
      <c r="U87" s="136"/>
      <c r="V87" s="136"/>
      <c r="W87" s="136"/>
      <c r="X87" s="136"/>
      <c r="Y87" s="111"/>
      <c r="Z87" s="11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ht="12.75">
      <c r="A88" s="43"/>
      <c r="B88" s="43"/>
      <c r="C88" s="143"/>
      <c r="D88" s="143"/>
      <c r="E88" s="143"/>
      <c r="F88" s="14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41"/>
      <c r="R88" s="135"/>
      <c r="S88" s="136"/>
      <c r="T88" s="136"/>
      <c r="U88" s="136"/>
      <c r="V88" s="136"/>
      <c r="W88" s="136"/>
      <c r="X88" s="136"/>
      <c r="Y88" s="111"/>
      <c r="Z88" s="11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12.75">
      <c r="A89" s="43"/>
      <c r="B89" s="43"/>
      <c r="C89" s="143"/>
      <c r="D89" s="143"/>
      <c r="E89" s="143"/>
      <c r="F89" s="143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41"/>
      <c r="R89" s="135"/>
      <c r="S89" s="136"/>
      <c r="T89" s="136"/>
      <c r="U89" s="136"/>
      <c r="V89" s="136"/>
      <c r="W89" s="136"/>
      <c r="X89" s="136"/>
      <c r="Y89" s="111"/>
      <c r="Z89" s="111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ht="12.75">
      <c r="A90" s="43"/>
      <c r="B90" s="43"/>
      <c r="C90" s="143"/>
      <c r="D90" s="143"/>
      <c r="E90" s="143"/>
      <c r="F90" s="143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3"/>
      <c r="R90" s="143"/>
      <c r="S90" s="136"/>
      <c r="T90" s="136"/>
      <c r="U90" s="136"/>
      <c r="V90" s="136"/>
      <c r="W90" s="136"/>
      <c r="X90" s="136"/>
      <c r="Y90" s="111"/>
      <c r="Z90" s="111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</row>
    <row r="91" spans="1:106" ht="12.75">
      <c r="A91" s="43"/>
      <c r="B91" s="43"/>
      <c r="C91" s="143"/>
      <c r="D91" s="143"/>
      <c r="E91" s="143"/>
      <c r="F91" s="143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3"/>
      <c r="R91" s="143"/>
      <c r="S91" s="144"/>
      <c r="T91" s="144"/>
      <c r="U91" s="144"/>
      <c r="V91" s="144"/>
      <c r="W91" s="144"/>
      <c r="X91" s="144"/>
      <c r="Y91" s="139"/>
      <c r="Z91" s="1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2.75">
      <c r="A92" s="43"/>
      <c r="B92" s="43"/>
      <c r="C92" s="143"/>
      <c r="D92" s="143"/>
      <c r="E92" s="143"/>
      <c r="F92" s="14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3"/>
      <c r="R92" s="143"/>
      <c r="S92" s="144"/>
      <c r="T92" s="144"/>
      <c r="U92" s="144"/>
      <c r="V92" s="144"/>
      <c r="W92" s="144"/>
      <c r="X92" s="144"/>
      <c r="Y92" s="139"/>
      <c r="Z92" s="1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</row>
    <row r="93" spans="1:106" ht="12.75">
      <c r="A93" s="43"/>
      <c r="B93" s="43"/>
      <c r="C93" s="143"/>
      <c r="D93" s="143"/>
      <c r="E93" s="143"/>
      <c r="F93" s="14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3"/>
      <c r="R93" s="143"/>
      <c r="S93" s="144"/>
      <c r="T93" s="144"/>
      <c r="U93" s="144"/>
      <c r="V93" s="144"/>
      <c r="W93" s="144"/>
      <c r="X93" s="144"/>
      <c r="Y93" s="139"/>
      <c r="Z93" s="1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2.75">
      <c r="A94" s="43"/>
      <c r="B94" s="43"/>
      <c r="C94" s="143"/>
      <c r="D94" s="143"/>
      <c r="E94" s="143"/>
      <c r="F94" s="143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3"/>
      <c r="R94" s="143"/>
      <c r="S94" s="144"/>
      <c r="T94" s="144"/>
      <c r="U94" s="144"/>
      <c r="V94" s="144"/>
      <c r="W94" s="144"/>
      <c r="X94" s="144"/>
      <c r="Y94" s="139"/>
      <c r="Z94" s="1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</row>
    <row r="95" spans="1:106" ht="12.75">
      <c r="A95" s="43"/>
      <c r="B95" s="43"/>
      <c r="C95" s="143"/>
      <c r="D95" s="143"/>
      <c r="E95" s="143"/>
      <c r="F95" s="143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3"/>
      <c r="R95" s="143"/>
      <c r="S95" s="144"/>
      <c r="T95" s="144"/>
      <c r="U95" s="144"/>
      <c r="V95" s="144"/>
      <c r="W95" s="144"/>
      <c r="X95" s="144"/>
      <c r="Y95" s="139"/>
      <c r="Z95" s="1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</row>
    <row r="96" spans="1:106" ht="12.75">
      <c r="A96" s="43"/>
      <c r="B96" s="43"/>
      <c r="C96" s="143"/>
      <c r="D96" s="143"/>
      <c r="E96" s="143"/>
      <c r="F96" s="143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3"/>
      <c r="R96" s="143"/>
      <c r="S96" s="144"/>
      <c r="T96" s="144"/>
      <c r="U96" s="144"/>
      <c r="V96" s="144"/>
      <c r="W96" s="144"/>
      <c r="X96" s="144"/>
      <c r="Y96" s="139"/>
      <c r="Z96" s="1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12.75">
      <c r="A97" s="43"/>
      <c r="B97" s="43"/>
      <c r="C97" s="143"/>
      <c r="D97" s="143"/>
      <c r="E97" s="143"/>
      <c r="F97" s="143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3"/>
      <c r="R97" s="143"/>
      <c r="S97" s="144"/>
      <c r="T97" s="144"/>
      <c r="U97" s="144"/>
      <c r="V97" s="144"/>
      <c r="W97" s="144"/>
      <c r="X97" s="144"/>
      <c r="Y97" s="139"/>
      <c r="Z97" s="1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</row>
    <row r="98" spans="1:106" ht="12.75">
      <c r="A98" s="43"/>
      <c r="B98" s="43"/>
      <c r="C98" s="143"/>
      <c r="D98" s="143"/>
      <c r="E98" s="143"/>
      <c r="F98" s="143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3"/>
      <c r="R98" s="143"/>
      <c r="S98" s="144"/>
      <c r="T98" s="144"/>
      <c r="U98" s="144"/>
      <c r="V98" s="144"/>
      <c r="W98" s="144"/>
      <c r="X98" s="144"/>
      <c r="Y98" s="139"/>
      <c r="Z98" s="1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12.75">
      <c r="A99" s="43"/>
      <c r="B99" s="43"/>
      <c r="C99" s="143"/>
      <c r="D99" s="143"/>
      <c r="E99" s="143"/>
      <c r="F99" s="14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3"/>
      <c r="R99" s="143"/>
      <c r="S99" s="144"/>
      <c r="T99" s="144"/>
      <c r="U99" s="144"/>
      <c r="V99" s="144"/>
      <c r="W99" s="144"/>
      <c r="X99" s="144"/>
      <c r="Y99" s="139"/>
      <c r="Z99" s="1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  <row r="100" spans="1:106" ht="12.75">
      <c r="A100" s="43"/>
      <c r="B100" s="43"/>
      <c r="C100" s="143"/>
      <c r="D100" s="143"/>
      <c r="E100" s="143"/>
      <c r="F100" s="14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3"/>
      <c r="R100" s="143"/>
      <c r="S100" s="144"/>
      <c r="T100" s="144"/>
      <c r="U100" s="144"/>
      <c r="V100" s="144"/>
      <c r="W100" s="144"/>
      <c r="X100" s="144"/>
      <c r="Y100" s="139"/>
      <c r="Z100" s="1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</row>
    <row r="101" spans="1:106" ht="12.75">
      <c r="A101" s="43"/>
      <c r="B101" s="43"/>
      <c r="C101" s="143"/>
      <c r="D101" s="143"/>
      <c r="E101" s="143"/>
      <c r="F101" s="14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3"/>
      <c r="R101" s="143"/>
      <c r="S101" s="144"/>
      <c r="T101" s="144"/>
      <c r="U101" s="144"/>
      <c r="V101" s="144"/>
      <c r="W101" s="144"/>
      <c r="X101" s="144"/>
      <c r="Y101" s="139"/>
      <c r="Z101" s="1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</row>
    <row r="102" spans="1:106" ht="12.75">
      <c r="A102" s="43"/>
      <c r="B102" s="43"/>
      <c r="C102" s="143"/>
      <c r="D102" s="143"/>
      <c r="E102" s="143"/>
      <c r="F102" s="14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3"/>
      <c r="R102" s="143"/>
      <c r="S102" s="144"/>
      <c r="T102" s="144"/>
      <c r="U102" s="144"/>
      <c r="V102" s="144"/>
      <c r="W102" s="144"/>
      <c r="X102" s="144"/>
      <c r="Y102" s="139"/>
      <c r="Z102" s="1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</row>
    <row r="103" spans="1:106" ht="12.75">
      <c r="A103" s="43"/>
      <c r="B103" s="43"/>
      <c r="C103" s="143"/>
      <c r="D103" s="143"/>
      <c r="E103" s="143"/>
      <c r="F103" s="14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3"/>
      <c r="R103" s="143"/>
      <c r="S103" s="144"/>
      <c r="T103" s="144"/>
      <c r="U103" s="144"/>
      <c r="V103" s="144"/>
      <c r="W103" s="144"/>
      <c r="X103" s="144"/>
      <c r="Y103" s="139"/>
      <c r="Z103" s="1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2.75">
      <c r="A104" s="43"/>
      <c r="B104" s="43"/>
      <c r="C104" s="143"/>
      <c r="D104" s="143"/>
      <c r="E104" s="143"/>
      <c r="F104" s="14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3"/>
      <c r="R104" s="143"/>
      <c r="S104" s="144"/>
      <c r="T104" s="144"/>
      <c r="U104" s="144"/>
      <c r="V104" s="144"/>
      <c r="W104" s="144"/>
      <c r="X104" s="144"/>
      <c r="Y104" s="139"/>
      <c r="Z104" s="1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</row>
    <row r="105" spans="1:106" ht="12.75">
      <c r="A105" s="43"/>
      <c r="B105" s="43"/>
      <c r="C105" s="143"/>
      <c r="D105" s="143"/>
      <c r="E105" s="143"/>
      <c r="F105" s="14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3"/>
      <c r="R105" s="143"/>
      <c r="S105" s="144"/>
      <c r="T105" s="144"/>
      <c r="U105" s="144"/>
      <c r="V105" s="144"/>
      <c r="W105" s="144"/>
      <c r="X105" s="144"/>
      <c r="Y105" s="139"/>
      <c r="Z105" s="1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</row>
    <row r="106" spans="1:106" ht="12.75">
      <c r="A106" s="43"/>
      <c r="B106" s="43"/>
      <c r="C106" s="143"/>
      <c r="D106" s="143"/>
      <c r="E106" s="143"/>
      <c r="F106" s="14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3"/>
      <c r="R106" s="143"/>
      <c r="S106" s="144"/>
      <c r="T106" s="144"/>
      <c r="U106" s="144"/>
      <c r="V106" s="144"/>
      <c r="W106" s="144"/>
      <c r="X106" s="144"/>
      <c r="Y106" s="139"/>
      <c r="Z106" s="1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2.75">
      <c r="A107" s="43"/>
      <c r="B107" s="43"/>
      <c r="C107" s="143"/>
      <c r="D107" s="143"/>
      <c r="E107" s="143"/>
      <c r="F107" s="14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3"/>
      <c r="R107" s="143"/>
      <c r="S107" s="144"/>
      <c r="T107" s="144"/>
      <c r="U107" s="144"/>
      <c r="V107" s="144"/>
      <c r="W107" s="144"/>
      <c r="X107" s="144"/>
      <c r="Y107" s="139"/>
      <c r="Z107" s="1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</row>
    <row r="108" spans="1:106" ht="12.75">
      <c r="A108" s="43"/>
      <c r="B108" s="43"/>
      <c r="C108" s="143"/>
      <c r="D108" s="143"/>
      <c r="E108" s="143"/>
      <c r="F108" s="14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3"/>
      <c r="R108" s="143"/>
      <c r="S108" s="144"/>
      <c r="T108" s="144"/>
      <c r="U108" s="144"/>
      <c r="V108" s="144"/>
      <c r="W108" s="144"/>
      <c r="X108" s="144"/>
      <c r="Y108" s="139"/>
      <c r="Z108" s="1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2.75">
      <c r="A109" s="43"/>
      <c r="B109" s="43"/>
      <c r="C109" s="143"/>
      <c r="D109" s="143"/>
      <c r="E109" s="143"/>
      <c r="F109" s="14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3"/>
      <c r="R109" s="143"/>
      <c r="S109" s="144"/>
      <c r="T109" s="144"/>
      <c r="U109" s="144"/>
      <c r="V109" s="144"/>
      <c r="W109" s="144"/>
      <c r="X109" s="144"/>
      <c r="Y109" s="139"/>
      <c r="Z109" s="1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</row>
    <row r="110" spans="1:106" ht="12.75">
      <c r="A110" s="43"/>
      <c r="B110" s="43"/>
      <c r="C110" s="143"/>
      <c r="D110" s="143"/>
      <c r="E110" s="143"/>
      <c r="F110" s="14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3"/>
      <c r="R110" s="143"/>
      <c r="S110" s="144"/>
      <c r="T110" s="144"/>
      <c r="U110" s="144"/>
      <c r="V110" s="144"/>
      <c r="W110" s="144"/>
      <c r="X110" s="144"/>
      <c r="Y110" s="139"/>
      <c r="Z110" s="1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</row>
    <row r="111" spans="1:106" ht="12.75">
      <c r="A111" s="43"/>
      <c r="B111" s="43"/>
      <c r="C111" s="143"/>
      <c r="D111" s="143"/>
      <c r="E111" s="143"/>
      <c r="F111" s="143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3"/>
      <c r="R111" s="143"/>
      <c r="S111" s="144"/>
      <c r="T111" s="144"/>
      <c r="U111" s="144"/>
      <c r="V111" s="144"/>
      <c r="W111" s="144"/>
      <c r="X111" s="144"/>
      <c r="Y111" s="139"/>
      <c r="Z111" s="1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12.75">
      <c r="A112" s="43"/>
      <c r="B112" s="43"/>
      <c r="C112" s="143"/>
      <c r="D112" s="143"/>
      <c r="E112" s="143"/>
      <c r="F112" s="143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3"/>
      <c r="R112" s="143"/>
      <c r="S112" s="144"/>
      <c r="T112" s="144"/>
      <c r="U112" s="144"/>
      <c r="V112" s="144"/>
      <c r="W112" s="144"/>
      <c r="X112" s="144"/>
      <c r="Y112" s="139"/>
      <c r="Z112" s="1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</row>
    <row r="113" spans="1:106" ht="12.75">
      <c r="A113" s="43"/>
      <c r="B113" s="43"/>
      <c r="C113" s="143"/>
      <c r="D113" s="143"/>
      <c r="E113" s="143"/>
      <c r="F113" s="143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3"/>
      <c r="R113" s="143"/>
      <c r="S113" s="144"/>
      <c r="T113" s="144"/>
      <c r="U113" s="144"/>
      <c r="V113" s="144"/>
      <c r="W113" s="144"/>
      <c r="X113" s="144"/>
      <c r="Y113" s="139"/>
      <c r="Z113" s="1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12.75">
      <c r="A114" s="43"/>
      <c r="B114" s="43"/>
      <c r="C114" s="143"/>
      <c r="D114" s="143"/>
      <c r="E114" s="143"/>
      <c r="F114" s="143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3"/>
      <c r="R114" s="143"/>
      <c r="S114" s="144"/>
      <c r="T114" s="144"/>
      <c r="U114" s="144"/>
      <c r="V114" s="144"/>
      <c r="W114" s="144"/>
      <c r="X114" s="144"/>
      <c r="Y114" s="139"/>
      <c r="Z114" s="1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</row>
    <row r="115" spans="1:106" ht="12.75">
      <c r="A115" s="43"/>
      <c r="B115" s="43"/>
      <c r="C115" s="143"/>
      <c r="D115" s="143"/>
      <c r="E115" s="143"/>
      <c r="F115" s="14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3"/>
      <c r="R115" s="143"/>
      <c r="S115" s="144"/>
      <c r="T115" s="144"/>
      <c r="U115" s="144"/>
      <c r="V115" s="144"/>
      <c r="W115" s="144"/>
      <c r="X115" s="144"/>
      <c r="Y115" s="139"/>
      <c r="Z115" s="1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</row>
    <row r="116" spans="1:106" ht="12.75">
      <c r="A116" s="43"/>
      <c r="B116" s="43"/>
      <c r="C116" s="143"/>
      <c r="D116" s="143"/>
      <c r="E116" s="143"/>
      <c r="F116" s="14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3"/>
      <c r="R116" s="143"/>
      <c r="S116" s="144"/>
      <c r="T116" s="144"/>
      <c r="U116" s="144"/>
      <c r="V116" s="144"/>
      <c r="W116" s="144"/>
      <c r="X116" s="144"/>
      <c r="Y116" s="139"/>
      <c r="Z116" s="1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</row>
    <row r="117" spans="1:106" ht="12.75">
      <c r="A117" s="43"/>
      <c r="B117" s="43"/>
      <c r="C117" s="143"/>
      <c r="D117" s="143"/>
      <c r="E117" s="143"/>
      <c r="F117" s="14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3"/>
      <c r="R117" s="143"/>
      <c r="S117" s="144"/>
      <c r="T117" s="144"/>
      <c r="U117" s="144"/>
      <c r="V117" s="144"/>
      <c r="W117" s="144"/>
      <c r="X117" s="144"/>
      <c r="Y117" s="139"/>
      <c r="Z117" s="1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2.75">
      <c r="A118" s="43"/>
      <c r="B118" s="43"/>
      <c r="C118" s="143"/>
      <c r="D118" s="143"/>
      <c r="E118" s="143"/>
      <c r="F118" s="14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3"/>
      <c r="R118" s="143"/>
      <c r="S118" s="144"/>
      <c r="T118" s="144"/>
      <c r="U118" s="144"/>
      <c r="V118" s="144"/>
      <c r="W118" s="144"/>
      <c r="X118" s="144"/>
      <c r="Y118" s="139"/>
      <c r="Z118" s="1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</row>
    <row r="119" spans="1:106" ht="12.75">
      <c r="A119" s="43"/>
      <c r="B119" s="43"/>
      <c r="C119" s="143"/>
      <c r="D119" s="143"/>
      <c r="E119" s="143"/>
      <c r="F119" s="143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3"/>
      <c r="R119" s="143"/>
      <c r="S119" s="144"/>
      <c r="T119" s="144"/>
      <c r="U119" s="144"/>
      <c r="V119" s="144"/>
      <c r="W119" s="144"/>
      <c r="X119" s="144"/>
      <c r="Y119" s="139"/>
      <c r="Z119" s="1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</row>
    <row r="120" spans="1:106" ht="12.75">
      <c r="A120" s="43"/>
      <c r="B120" s="43"/>
      <c r="C120" s="143"/>
      <c r="D120" s="143"/>
      <c r="E120" s="143"/>
      <c r="F120" s="143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3"/>
      <c r="R120" s="143"/>
      <c r="S120" s="144"/>
      <c r="T120" s="144"/>
      <c r="U120" s="144"/>
      <c r="V120" s="144"/>
      <c r="W120" s="144"/>
      <c r="X120" s="144"/>
      <c r="Y120" s="139"/>
      <c r="Z120" s="1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2.75">
      <c r="A121" s="43"/>
      <c r="B121" s="43"/>
      <c r="C121" s="143"/>
      <c r="D121" s="143"/>
      <c r="E121" s="143"/>
      <c r="F121" s="143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43"/>
      <c r="R121" s="143"/>
      <c r="S121" s="144"/>
      <c r="T121" s="144"/>
      <c r="U121" s="144"/>
      <c r="V121" s="144"/>
      <c r="W121" s="144"/>
      <c r="X121" s="144"/>
      <c r="Y121" s="139"/>
      <c r="Z121" s="1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</row>
    <row r="122" spans="1:106" ht="12.75">
      <c r="A122" s="43"/>
      <c r="B122" s="43"/>
      <c r="C122" s="143"/>
      <c r="D122" s="143"/>
      <c r="E122" s="143"/>
      <c r="F122" s="143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3"/>
      <c r="R122" s="143"/>
      <c r="S122" s="144"/>
      <c r="T122" s="144"/>
      <c r="U122" s="144"/>
      <c r="V122" s="144"/>
      <c r="W122" s="144"/>
      <c r="X122" s="144"/>
      <c r="Y122" s="139"/>
      <c r="Z122" s="1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2.75">
      <c r="A123" s="43"/>
      <c r="B123" s="43"/>
      <c r="C123" s="143"/>
      <c r="D123" s="143"/>
      <c r="E123" s="143"/>
      <c r="F123" s="143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3"/>
      <c r="R123" s="143"/>
      <c r="S123" s="144"/>
      <c r="T123" s="144"/>
      <c r="U123" s="144"/>
      <c r="V123" s="144"/>
      <c r="W123" s="144"/>
      <c r="X123" s="144"/>
      <c r="Y123" s="139"/>
      <c r="Z123" s="1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</row>
    <row r="124" spans="1:106" ht="12.75">
      <c r="A124" s="43"/>
      <c r="B124" s="43"/>
      <c r="C124" s="143"/>
      <c r="D124" s="143"/>
      <c r="E124" s="143"/>
      <c r="F124" s="143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3"/>
      <c r="R124" s="143"/>
      <c r="S124" s="144"/>
      <c r="T124" s="144"/>
      <c r="U124" s="144"/>
      <c r="V124" s="144"/>
      <c r="W124" s="144"/>
      <c r="X124" s="144"/>
      <c r="Y124" s="139"/>
      <c r="Z124" s="1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</row>
    <row r="125" spans="1:106" ht="12.75">
      <c r="A125" s="43"/>
      <c r="B125" s="43"/>
      <c r="C125" s="143"/>
      <c r="D125" s="143"/>
      <c r="E125" s="143"/>
      <c r="F125" s="143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3"/>
      <c r="R125" s="143"/>
      <c r="S125" s="144"/>
      <c r="T125" s="144"/>
      <c r="U125" s="144"/>
      <c r="V125" s="144"/>
      <c r="W125" s="144"/>
      <c r="X125" s="144"/>
      <c r="Y125" s="139"/>
      <c r="Z125" s="1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12.75">
      <c r="A126" s="43"/>
      <c r="B126" s="43"/>
      <c r="C126" s="143"/>
      <c r="D126" s="143"/>
      <c r="E126" s="143"/>
      <c r="F126" s="143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3"/>
      <c r="R126" s="143"/>
      <c r="S126" s="144"/>
      <c r="T126" s="144"/>
      <c r="U126" s="144"/>
      <c r="V126" s="144"/>
      <c r="W126" s="144"/>
      <c r="X126" s="144"/>
      <c r="Y126" s="139"/>
      <c r="Z126" s="1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</row>
    <row r="127" spans="1:106" ht="12.75">
      <c r="A127" s="43"/>
      <c r="B127" s="43"/>
      <c r="C127" s="143"/>
      <c r="D127" s="143"/>
      <c r="E127" s="143"/>
      <c r="F127" s="143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3"/>
      <c r="R127" s="143"/>
      <c r="S127" s="144"/>
      <c r="T127" s="144"/>
      <c r="U127" s="144"/>
      <c r="V127" s="144"/>
      <c r="W127" s="144"/>
      <c r="X127" s="144"/>
      <c r="Y127" s="139"/>
      <c r="Z127" s="1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12.75">
      <c r="A128" s="43"/>
      <c r="B128" s="43"/>
      <c r="C128" s="143"/>
      <c r="D128" s="143"/>
      <c r="E128" s="143"/>
      <c r="F128" s="143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3"/>
      <c r="R128" s="143"/>
      <c r="S128" s="144"/>
      <c r="T128" s="144"/>
      <c r="U128" s="144"/>
      <c r="V128" s="144"/>
      <c r="W128" s="144"/>
      <c r="X128" s="144"/>
      <c r="Y128" s="139"/>
      <c r="Z128" s="1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</row>
    <row r="129" spans="1:106" ht="12.75">
      <c r="A129" s="43"/>
      <c r="B129" s="43"/>
      <c r="C129" s="143"/>
      <c r="D129" s="143"/>
      <c r="E129" s="143"/>
      <c r="F129" s="143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3"/>
      <c r="R129" s="143"/>
      <c r="S129" s="144"/>
      <c r="T129" s="144"/>
      <c r="U129" s="144"/>
      <c r="V129" s="144"/>
      <c r="W129" s="144"/>
      <c r="X129" s="144"/>
      <c r="Y129" s="139"/>
      <c r="Z129" s="1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</row>
    <row r="130" spans="1:106" ht="12.75">
      <c r="A130" s="43"/>
      <c r="B130" s="43"/>
      <c r="C130" s="143"/>
      <c r="D130" s="143"/>
      <c r="E130" s="143"/>
      <c r="F130" s="143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3"/>
      <c r="R130" s="143"/>
      <c r="S130" s="144"/>
      <c r="T130" s="144"/>
      <c r="U130" s="144"/>
      <c r="V130" s="144"/>
      <c r="W130" s="144"/>
      <c r="X130" s="144"/>
      <c r="Y130" s="139"/>
      <c r="Z130" s="1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</row>
    <row r="131" spans="1:106" ht="12.75">
      <c r="A131" s="43"/>
      <c r="B131" s="43"/>
      <c r="C131" s="143"/>
      <c r="D131" s="143"/>
      <c r="E131" s="143"/>
      <c r="F131" s="143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3"/>
      <c r="R131" s="143"/>
      <c r="S131" s="144"/>
      <c r="T131" s="144"/>
      <c r="U131" s="144"/>
      <c r="V131" s="144"/>
      <c r="W131" s="144"/>
      <c r="X131" s="144"/>
      <c r="Y131" s="139"/>
      <c r="Z131" s="1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</row>
    <row r="132" spans="1:106" ht="12.75">
      <c r="A132" s="43"/>
      <c r="B132" s="43"/>
      <c r="C132" s="143"/>
      <c r="D132" s="143"/>
      <c r="E132" s="143"/>
      <c r="F132" s="143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3"/>
      <c r="R132" s="143"/>
      <c r="S132" s="144"/>
      <c r="T132" s="144"/>
      <c r="U132" s="144"/>
      <c r="V132" s="144"/>
      <c r="W132" s="144"/>
      <c r="X132" s="144"/>
      <c r="Y132" s="139"/>
      <c r="Z132" s="1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</row>
    <row r="133" spans="1:106" ht="12.75">
      <c r="A133" s="43"/>
      <c r="B133" s="43"/>
      <c r="C133" s="143"/>
      <c r="D133" s="143"/>
      <c r="E133" s="143"/>
      <c r="F133" s="143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3"/>
      <c r="R133" s="143"/>
      <c r="S133" s="144"/>
      <c r="T133" s="144"/>
      <c r="U133" s="144"/>
      <c r="V133" s="144"/>
      <c r="W133" s="144"/>
      <c r="X133" s="144"/>
      <c r="Y133" s="139"/>
      <c r="Z133" s="1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12.75">
      <c r="A134" s="43"/>
      <c r="B134" s="43"/>
      <c r="C134" s="143"/>
      <c r="D134" s="143"/>
      <c r="E134" s="143"/>
      <c r="F134" s="143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3"/>
      <c r="R134" s="143"/>
      <c r="S134" s="144"/>
      <c r="T134" s="144"/>
      <c r="U134" s="144"/>
      <c r="V134" s="144"/>
      <c r="W134" s="144"/>
      <c r="X134" s="144"/>
      <c r="Y134" s="139"/>
      <c r="Z134" s="1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</row>
    <row r="135" spans="1:106" ht="12.75">
      <c r="A135" s="43"/>
      <c r="B135" s="43"/>
      <c r="C135" s="143"/>
      <c r="D135" s="143"/>
      <c r="E135" s="143"/>
      <c r="F135" s="143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3"/>
      <c r="R135" s="143"/>
      <c r="S135" s="144"/>
      <c r="T135" s="144"/>
      <c r="U135" s="144"/>
      <c r="V135" s="144"/>
      <c r="W135" s="144"/>
      <c r="X135" s="144"/>
      <c r="Y135" s="139"/>
      <c r="Z135" s="1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</row>
    <row r="136" spans="1:106" ht="12.75">
      <c r="A136" s="43"/>
      <c r="B136" s="43"/>
      <c r="C136" s="143"/>
      <c r="D136" s="143"/>
      <c r="E136" s="143"/>
      <c r="F136" s="143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3"/>
      <c r="R136" s="143"/>
      <c r="S136" s="144"/>
      <c r="T136" s="144"/>
      <c r="U136" s="144"/>
      <c r="V136" s="144"/>
      <c r="W136" s="144"/>
      <c r="X136" s="144"/>
      <c r="Y136" s="139"/>
      <c r="Z136" s="1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2.75">
      <c r="A137" s="43"/>
      <c r="B137" s="43"/>
      <c r="C137" s="143"/>
      <c r="D137" s="143"/>
      <c r="E137" s="143"/>
      <c r="F137" s="143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3"/>
      <c r="R137" s="143"/>
      <c r="S137" s="144"/>
      <c r="T137" s="144"/>
      <c r="U137" s="144"/>
      <c r="V137" s="144"/>
      <c r="W137" s="144"/>
      <c r="X137" s="144"/>
      <c r="Y137" s="139"/>
      <c r="Z137" s="1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</row>
    <row r="138" spans="1:106" ht="12.75">
      <c r="A138" s="43"/>
      <c r="B138" s="43"/>
      <c r="C138" s="143"/>
      <c r="D138" s="143"/>
      <c r="E138" s="143"/>
      <c r="F138" s="143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3"/>
      <c r="R138" s="143"/>
      <c r="S138" s="144"/>
      <c r="T138" s="144"/>
      <c r="U138" s="144"/>
      <c r="V138" s="144"/>
      <c r="W138" s="144"/>
      <c r="X138" s="144"/>
      <c r="Y138" s="139"/>
      <c r="Z138" s="1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2.75">
      <c r="A139" s="43"/>
      <c r="B139" s="43"/>
      <c r="C139" s="143"/>
      <c r="D139" s="143"/>
      <c r="E139" s="143"/>
      <c r="F139" s="143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3"/>
      <c r="R139" s="143"/>
      <c r="S139" s="144"/>
      <c r="T139" s="144"/>
      <c r="U139" s="144"/>
      <c r="V139" s="144"/>
      <c r="W139" s="144"/>
      <c r="X139" s="144"/>
      <c r="Y139" s="139"/>
      <c r="Z139" s="1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</row>
    <row r="140" spans="1:106" ht="12.75">
      <c r="A140" s="43"/>
      <c r="B140" s="43"/>
      <c r="C140" s="143"/>
      <c r="D140" s="143"/>
      <c r="E140" s="143"/>
      <c r="F140" s="143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3"/>
      <c r="R140" s="143"/>
      <c r="S140" s="144"/>
      <c r="T140" s="144"/>
      <c r="U140" s="144"/>
      <c r="V140" s="144"/>
      <c r="W140" s="144"/>
      <c r="X140" s="144"/>
      <c r="Y140" s="139"/>
      <c r="Z140" s="1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</row>
    <row r="141" spans="1:106" ht="12.75">
      <c r="A141" s="43"/>
      <c r="B141" s="43"/>
      <c r="C141" s="143"/>
      <c r="D141" s="143"/>
      <c r="E141" s="143"/>
      <c r="F141" s="143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3"/>
      <c r="R141" s="143"/>
      <c r="S141" s="144"/>
      <c r="T141" s="144"/>
      <c r="U141" s="144"/>
      <c r="V141" s="144"/>
      <c r="W141" s="144"/>
      <c r="X141" s="144"/>
      <c r="Y141" s="139"/>
      <c r="Z141" s="1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12.75">
      <c r="A142" s="43"/>
      <c r="B142" s="43"/>
      <c r="C142" s="143"/>
      <c r="D142" s="143"/>
      <c r="E142" s="143"/>
      <c r="F142" s="143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3"/>
      <c r="R142" s="143"/>
      <c r="S142" s="144"/>
      <c r="T142" s="144"/>
      <c r="U142" s="144"/>
      <c r="V142" s="144"/>
      <c r="W142" s="144"/>
      <c r="X142" s="144"/>
      <c r="Y142" s="139"/>
      <c r="Z142" s="1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</row>
    <row r="143" spans="1:106" ht="12.75">
      <c r="A143" s="43"/>
      <c r="B143" s="43"/>
      <c r="C143" s="143"/>
      <c r="D143" s="143"/>
      <c r="E143" s="143"/>
      <c r="F143" s="143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3"/>
      <c r="R143" s="143"/>
      <c r="S143" s="144"/>
      <c r="T143" s="144"/>
      <c r="U143" s="144"/>
      <c r="V143" s="144"/>
      <c r="W143" s="144"/>
      <c r="X143" s="144"/>
      <c r="Y143" s="139"/>
      <c r="Z143" s="1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2.75">
      <c r="A144" s="43"/>
      <c r="B144" s="43"/>
      <c r="C144" s="143"/>
      <c r="D144" s="143"/>
      <c r="E144" s="143"/>
      <c r="F144" s="143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3"/>
      <c r="R144" s="143"/>
      <c r="S144" s="144"/>
      <c r="T144" s="144"/>
      <c r="U144" s="144"/>
      <c r="V144" s="144"/>
      <c r="W144" s="144"/>
      <c r="X144" s="144"/>
      <c r="Y144" s="139"/>
      <c r="Z144" s="1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</row>
    <row r="145" spans="1:106" ht="12.75">
      <c r="A145" s="43"/>
      <c r="B145" s="43"/>
      <c r="C145" s="143"/>
      <c r="D145" s="143"/>
      <c r="E145" s="143"/>
      <c r="F145" s="143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3"/>
      <c r="R145" s="143"/>
      <c r="S145" s="144"/>
      <c r="T145" s="144"/>
      <c r="U145" s="144"/>
      <c r="V145" s="144"/>
      <c r="W145" s="144"/>
      <c r="X145" s="144"/>
      <c r="Y145" s="139"/>
      <c r="Z145" s="1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</row>
    <row r="146" spans="1:106" ht="12.75">
      <c r="A146" s="43"/>
      <c r="B146" s="43"/>
      <c r="C146" s="143"/>
      <c r="D146" s="143"/>
      <c r="E146" s="143"/>
      <c r="F146" s="143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3"/>
      <c r="R146" s="143"/>
      <c r="S146" s="144"/>
      <c r="T146" s="144"/>
      <c r="U146" s="144"/>
      <c r="V146" s="144"/>
      <c r="W146" s="144"/>
      <c r="X146" s="144"/>
      <c r="Y146" s="139"/>
      <c r="Z146" s="1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12.75">
      <c r="A147" s="43"/>
      <c r="B147" s="43"/>
      <c r="C147" s="143"/>
      <c r="D147" s="143"/>
      <c r="E147" s="143"/>
      <c r="F147" s="143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3"/>
      <c r="R147" s="143"/>
      <c r="S147" s="144"/>
      <c r="T147" s="144"/>
      <c r="U147" s="144"/>
      <c r="V147" s="144"/>
      <c r="W147" s="144"/>
      <c r="X147" s="144"/>
      <c r="Y147" s="139"/>
      <c r="Z147" s="1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</row>
    <row r="148" spans="1:106" ht="12.75">
      <c r="A148" s="43"/>
      <c r="B148" s="43"/>
      <c r="C148" s="143"/>
      <c r="D148" s="143"/>
      <c r="E148" s="143"/>
      <c r="F148" s="143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3"/>
      <c r="R148" s="143"/>
      <c r="S148" s="144"/>
      <c r="T148" s="144"/>
      <c r="U148" s="144"/>
      <c r="V148" s="144"/>
      <c r="W148" s="144"/>
      <c r="X148" s="144"/>
      <c r="Y148" s="139"/>
      <c r="Z148" s="1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</row>
    <row r="149" spans="1:106" ht="12.75">
      <c r="A149" s="43"/>
      <c r="B149" s="43"/>
      <c r="C149" s="143"/>
      <c r="D149" s="143"/>
      <c r="E149" s="143"/>
      <c r="F149" s="143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3"/>
      <c r="R149" s="143"/>
      <c r="S149" s="144"/>
      <c r="T149" s="144"/>
      <c r="U149" s="144"/>
      <c r="V149" s="144"/>
      <c r="W149" s="144"/>
      <c r="X149" s="144"/>
      <c r="Y149" s="139"/>
      <c r="Z149" s="1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2.75">
      <c r="A150" s="43"/>
      <c r="B150" s="43"/>
      <c r="C150" s="143"/>
      <c r="D150" s="143"/>
      <c r="E150" s="143"/>
      <c r="F150" s="143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3"/>
      <c r="R150" s="143"/>
      <c r="S150" s="144"/>
      <c r="T150" s="144"/>
      <c r="U150" s="144"/>
      <c r="V150" s="144"/>
      <c r="W150" s="144"/>
      <c r="X150" s="144"/>
      <c r="Y150" s="139"/>
      <c r="Z150" s="1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</row>
    <row r="151" spans="1:106" ht="12.75">
      <c r="A151" s="43"/>
      <c r="B151" s="43"/>
      <c r="C151" s="143"/>
      <c r="D151" s="143"/>
      <c r="E151" s="143"/>
      <c r="F151" s="14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3"/>
      <c r="R151" s="143"/>
      <c r="S151" s="144"/>
      <c r="T151" s="144"/>
      <c r="U151" s="144"/>
      <c r="V151" s="144"/>
      <c r="W151" s="144"/>
      <c r="X151" s="144"/>
      <c r="Y151" s="139"/>
      <c r="Z151" s="1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2.75">
      <c r="A152" s="43"/>
      <c r="B152" s="43"/>
      <c r="C152" s="143"/>
      <c r="D152" s="143"/>
      <c r="E152" s="143"/>
      <c r="F152" s="143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3"/>
      <c r="R152" s="143"/>
      <c r="S152" s="144"/>
      <c r="T152" s="144"/>
      <c r="U152" s="144"/>
      <c r="V152" s="144"/>
      <c r="W152" s="144"/>
      <c r="X152" s="144"/>
      <c r="Y152" s="139"/>
      <c r="Z152" s="1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</row>
    <row r="153" spans="1:106" ht="12.75">
      <c r="A153" s="43"/>
      <c r="B153" s="43"/>
      <c r="C153" s="143"/>
      <c r="D153" s="143"/>
      <c r="E153" s="143"/>
      <c r="F153" s="143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3"/>
      <c r="R153" s="143"/>
      <c r="S153" s="144"/>
      <c r="T153" s="144"/>
      <c r="U153" s="144"/>
      <c r="V153" s="144"/>
      <c r="W153" s="144"/>
      <c r="X153" s="144"/>
      <c r="Y153" s="139"/>
      <c r="Z153" s="1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</row>
    <row r="154" spans="1:106" ht="12.75">
      <c r="A154" s="43"/>
      <c r="B154" s="43"/>
      <c r="C154" s="143"/>
      <c r="D154" s="143"/>
      <c r="E154" s="143"/>
      <c r="F154" s="14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3"/>
      <c r="R154" s="143"/>
      <c r="S154" s="144"/>
      <c r="T154" s="144"/>
      <c r="U154" s="144"/>
      <c r="V154" s="144"/>
      <c r="W154" s="144"/>
      <c r="X154" s="144"/>
      <c r="Y154" s="139"/>
      <c r="Z154" s="1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12.75">
      <c r="A155" s="43"/>
      <c r="B155" s="43"/>
      <c r="C155" s="143"/>
      <c r="D155" s="143"/>
      <c r="E155" s="143"/>
      <c r="F155" s="14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3"/>
      <c r="R155" s="143"/>
      <c r="S155" s="144"/>
      <c r="T155" s="144"/>
      <c r="U155" s="144"/>
      <c r="V155" s="144"/>
      <c r="W155" s="144"/>
      <c r="X155" s="144"/>
      <c r="Y155" s="139"/>
      <c r="Z155" s="1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</row>
    <row r="156" spans="1:106" ht="12.75">
      <c r="A156" s="43"/>
      <c r="B156" s="43"/>
      <c r="C156" s="143"/>
      <c r="D156" s="143"/>
      <c r="E156" s="143"/>
      <c r="F156" s="14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3"/>
      <c r="R156" s="143"/>
      <c r="S156" s="144"/>
      <c r="T156" s="144"/>
      <c r="U156" s="144"/>
      <c r="V156" s="144"/>
      <c r="W156" s="144"/>
      <c r="X156" s="144"/>
      <c r="Y156" s="139"/>
      <c r="Z156" s="1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12.75">
      <c r="A157" s="43"/>
      <c r="B157" s="43"/>
      <c r="C157" s="143"/>
      <c r="D157" s="143"/>
      <c r="E157" s="143"/>
      <c r="F157" s="14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3"/>
      <c r="R157" s="143"/>
      <c r="S157" s="144"/>
      <c r="T157" s="144"/>
      <c r="U157" s="144"/>
      <c r="V157" s="144"/>
      <c r="W157" s="144"/>
      <c r="X157" s="144"/>
      <c r="Y157" s="139"/>
      <c r="Z157" s="1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</row>
    <row r="158" spans="1:106" ht="12.75">
      <c r="A158" s="43"/>
      <c r="B158" s="43"/>
      <c r="C158" s="143"/>
      <c r="D158" s="143"/>
      <c r="E158" s="143"/>
      <c r="F158" s="14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3"/>
      <c r="R158" s="143"/>
      <c r="S158" s="144"/>
      <c r="T158" s="144"/>
      <c r="U158" s="144"/>
      <c r="V158" s="144"/>
      <c r="W158" s="144"/>
      <c r="X158" s="144"/>
      <c r="Y158" s="139"/>
      <c r="Z158" s="1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</row>
  </sheetData>
  <sheetProtection/>
  <mergeCells count="31">
    <mergeCell ref="O36:P36"/>
    <mergeCell ref="D63:G63"/>
    <mergeCell ref="K22:O22"/>
    <mergeCell ref="M24:N24"/>
    <mergeCell ref="C51:D52"/>
    <mergeCell ref="E41:F42"/>
    <mergeCell ref="E48:F49"/>
    <mergeCell ref="D61:G61"/>
    <mergeCell ref="E43:F44"/>
    <mergeCell ref="D54:J55"/>
    <mergeCell ref="E51:F52"/>
    <mergeCell ref="I49:P49"/>
    <mergeCell ref="A6:L6"/>
    <mergeCell ref="G4:H4"/>
    <mergeCell ref="C40:E40"/>
    <mergeCell ref="C43:D44"/>
    <mergeCell ref="M7:N7"/>
    <mergeCell ref="K4:P5"/>
    <mergeCell ref="K21:P21"/>
    <mergeCell ref="C48:D49"/>
    <mergeCell ref="C46:D47"/>
    <mergeCell ref="C2:G2"/>
    <mergeCell ref="J2:P2"/>
    <mergeCell ref="A7:L7"/>
    <mergeCell ref="C4:D4"/>
    <mergeCell ref="C17:D17"/>
    <mergeCell ref="I48:P48"/>
    <mergeCell ref="C35:D35"/>
    <mergeCell ref="C41:D42"/>
    <mergeCell ref="E38:P38"/>
    <mergeCell ref="E46:F47"/>
  </mergeCells>
  <printOptions/>
  <pageMargins left="0.5" right="0.25" top="0.75" bottom="0.2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8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5.8515625" style="44" customWidth="1"/>
    <col min="2" max="2" width="5.140625" style="44" customWidth="1"/>
    <col min="3" max="5" width="8.28125" style="145" customWidth="1"/>
    <col min="6" max="6" width="8.140625" style="145" customWidth="1"/>
    <col min="7" max="9" width="8.28125" style="95" customWidth="1"/>
    <col min="10" max="10" width="6.00390625" style="95" customWidth="1"/>
    <col min="11" max="12" width="5.8515625" style="95" customWidth="1"/>
    <col min="13" max="13" width="6.00390625" style="95" customWidth="1"/>
    <col min="14" max="14" width="6.140625" style="95" customWidth="1"/>
    <col min="15" max="15" width="5.140625" style="95" customWidth="1"/>
    <col min="16" max="16" width="5.57421875" style="95" customWidth="1"/>
    <col min="17" max="17" width="8.421875" style="44" customWidth="1"/>
    <col min="18" max="18" width="6.140625" style="145" hidden="1" customWidth="1"/>
    <col min="19" max="19" width="10.28125" style="146" hidden="1" customWidth="1"/>
    <col min="20" max="22" width="8.421875" style="146" hidden="1" customWidth="1"/>
    <col min="23" max="23" width="9.7109375" style="146" hidden="1" customWidth="1"/>
    <col min="24" max="24" width="8.421875" style="146" hidden="1" customWidth="1"/>
    <col min="25" max="25" width="7.57421875" style="95" customWidth="1"/>
    <col min="26" max="26" width="8.140625" style="95" customWidth="1"/>
    <col min="27" max="16384" width="9.140625" style="44" customWidth="1"/>
  </cols>
  <sheetData>
    <row r="1" spans="1:106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2"/>
      <c r="Z1" s="4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ht="15.75" customHeight="1">
      <c r="A2" s="45" t="s">
        <v>0</v>
      </c>
      <c r="B2" s="45"/>
      <c r="C2" s="218" t="str">
        <f>'Employee Name, CWID#, &amp; Dept.  '!B1</f>
        <v>************</v>
      </c>
      <c r="D2" s="218"/>
      <c r="E2" s="218"/>
      <c r="F2" s="218"/>
      <c r="G2" s="218"/>
      <c r="H2" s="45"/>
      <c r="I2" s="197" t="s">
        <v>106</v>
      </c>
      <c r="J2" s="222" t="str">
        <f>'Employee Name, CWID#, &amp; Dept.  '!B2</f>
        <v>000-00-000</v>
      </c>
      <c r="K2" s="222"/>
      <c r="L2" s="222"/>
      <c r="M2" s="222"/>
      <c r="N2" s="222"/>
      <c r="O2" s="222"/>
      <c r="P2" s="222"/>
      <c r="Q2" s="39"/>
      <c r="R2" s="40"/>
      <c r="S2" s="41" t="s">
        <v>32</v>
      </c>
      <c r="T2" s="41"/>
      <c r="U2" s="41"/>
      <c r="V2" s="39"/>
      <c r="W2" s="46"/>
      <c r="X2" s="39"/>
      <c r="Y2" s="42"/>
      <c r="Z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ht="7.5" customHeight="1">
      <c r="A3" s="45"/>
      <c r="B3" s="45"/>
      <c r="C3" s="173"/>
      <c r="D3" s="173"/>
      <c r="E3" s="173"/>
      <c r="F3" s="173"/>
      <c r="G3" s="173"/>
      <c r="H3" s="45"/>
      <c r="I3" s="45"/>
      <c r="J3" s="174"/>
      <c r="K3" s="174"/>
      <c r="L3" s="174"/>
      <c r="M3" s="174"/>
      <c r="N3" s="174"/>
      <c r="O3" s="174"/>
      <c r="P3" s="174"/>
      <c r="Q3" s="39"/>
      <c r="R3" s="40"/>
      <c r="S3" s="41"/>
      <c r="T3" s="41"/>
      <c r="U3" s="41"/>
      <c r="V3" s="39"/>
      <c r="W3" s="46"/>
      <c r="X3" s="39"/>
      <c r="Y3" s="42"/>
      <c r="Z3" s="4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</row>
    <row r="4" spans="1:106" ht="13.5" customHeight="1">
      <c r="A4" s="45" t="s">
        <v>33</v>
      </c>
      <c r="B4" s="45"/>
      <c r="C4" s="225">
        <v>42519</v>
      </c>
      <c r="D4" s="225"/>
      <c r="E4" s="47" t="s">
        <v>34</v>
      </c>
      <c r="F4" s="195"/>
      <c r="G4" s="223">
        <f>START_DATE+13</f>
        <v>42532</v>
      </c>
      <c r="H4" s="223"/>
      <c r="I4" s="45"/>
      <c r="J4" s="45"/>
      <c r="K4" s="226" t="str">
        <f>'Employee Name, CWID#, &amp; Dept.  '!C4</f>
        <v>*****</v>
      </c>
      <c r="L4" s="226"/>
      <c r="M4" s="226"/>
      <c r="N4" s="226"/>
      <c r="O4" s="226"/>
      <c r="P4" s="226"/>
      <c r="Q4" s="39"/>
      <c r="R4" s="40"/>
      <c r="S4" s="41" t="s">
        <v>35</v>
      </c>
      <c r="T4" s="41"/>
      <c r="U4" s="41"/>
      <c r="V4" s="41"/>
      <c r="W4" s="42">
        <f>(-W2+C4)/365.25</f>
        <v>116.41067761806981</v>
      </c>
      <c r="X4" s="39"/>
      <c r="Y4" s="42"/>
      <c r="Z4" s="4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8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226"/>
      <c r="L5" s="226"/>
      <c r="M5" s="226"/>
      <c r="N5" s="226"/>
      <c r="O5" s="226"/>
      <c r="P5" s="226"/>
      <c r="Q5" s="39"/>
      <c r="R5" s="40"/>
      <c r="S5" s="41" t="s">
        <v>37</v>
      </c>
      <c r="T5" s="41"/>
      <c r="U5" s="41"/>
      <c r="V5" s="41"/>
      <c r="W5" s="42"/>
      <c r="X5" s="41"/>
      <c r="Y5" s="42"/>
      <c r="Z5" s="42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thickBot="1">
      <c r="A6" s="219" t="s">
        <v>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60"/>
      <c r="N6" s="160"/>
      <c r="O6" s="160"/>
      <c r="P6" s="160"/>
      <c r="Q6" s="39"/>
      <c r="R6" s="40"/>
      <c r="S6" s="41"/>
      <c r="T6" s="41"/>
      <c r="U6" s="41"/>
      <c r="V6" s="41"/>
      <c r="W6" s="42"/>
      <c r="X6" s="41"/>
      <c r="Y6" s="42"/>
      <c r="Z6" s="42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thickBot="1">
      <c r="A7" s="220" t="s">
        <v>105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234" t="s">
        <v>39</v>
      </c>
      <c r="N7" s="235"/>
      <c r="O7" s="166"/>
      <c r="P7" s="42"/>
      <c r="Q7" s="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39"/>
      <c r="AH7" s="39"/>
      <c r="AI7" s="39"/>
      <c r="AJ7" s="39"/>
      <c r="AK7" s="39"/>
      <c r="AL7" s="39"/>
      <c r="AM7" s="39"/>
      <c r="AN7" s="39"/>
      <c r="AO7" s="3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" customHeight="1" thickBot="1">
      <c r="A8" s="48" t="s">
        <v>40</v>
      </c>
      <c r="B8" s="49" t="s">
        <v>41</v>
      </c>
      <c r="C8" s="50" t="s">
        <v>42</v>
      </c>
      <c r="D8" s="50" t="s">
        <v>43</v>
      </c>
      <c r="E8" s="50" t="s">
        <v>42</v>
      </c>
      <c r="F8" s="50" t="s">
        <v>43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164" t="s">
        <v>48</v>
      </c>
      <c r="N8" s="164" t="s">
        <v>49</v>
      </c>
      <c r="O8" s="165" t="s">
        <v>98</v>
      </c>
      <c r="P8" s="52" t="s">
        <v>50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54"/>
      <c r="AH8" s="54"/>
      <c r="AI8" s="54"/>
      <c r="AJ8" s="54"/>
      <c r="AK8" s="54"/>
      <c r="AL8" s="54"/>
      <c r="AM8" s="54"/>
      <c r="AN8" s="54"/>
      <c r="AO8" s="54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3.5" customHeight="1">
      <c r="A9" s="153">
        <f>START_DATE</f>
        <v>42519</v>
      </c>
      <c r="B9" s="209" t="s">
        <v>52</v>
      </c>
      <c r="C9" s="56"/>
      <c r="D9" s="56"/>
      <c r="E9" s="56"/>
      <c r="F9" s="56"/>
      <c r="G9" s="56"/>
      <c r="H9" s="56"/>
      <c r="I9" s="57">
        <f aca="true" t="shared" si="0" ref="I9:I15">IF(ISBLANK(C9),0,IF(MINUTE(TEXT(D9-C9,"h:mm")+TEXT(F9-E9,"h:mm")+TEXT(H9-G9,"h:mm"))&lt;=7,HOUR(TEXT(D9-C9,"h:mm")+TEXT(F9-E9,"h:mm")+TEXT(H9-G9,"h:mm")),IF(MINUTE(TEXT(D9-C9,"h:mm")+TEXT(F9-E9,"h:mm")+TEXT(H9-G9,"h:mm"))&lt;=22,HOUR(TEXT(D9-C9,"h:mm")+TEXT(F9-E9,"h:mm")+TEXT(H9-G9,"h:mm"))+0.25,IF(MINUTE(TEXT(D9-C9,"h:mm")+TEXT(F9-E9,"h:mm")+TEXT(H9-G9,"h:mm"))&lt;=37,HOUR(TEXT(D9-C9,"h:mm")+TEXT(F9-E9,"h:mm")+TEXT(H9-G9,"h:mm"))+0.5,IF(MINUTE(TEXT(D9-C9,"h:mm")+TEXT(F9-E9,"h:mm")+TEXT(H9-G9,"h:mm"))&lt;=52,HOUR(TEXT(D9-C9,"h:mm")+TEXT(F9-E9,"h:mm")+TEXT(H9-G9,"h:mm"))+0.75,IF(MINUTE(TEXT(D9-C9,"h:mm")+TEXT(F9-E9,"h:mm")+TEXT(H9-G9,"h:mm"))&gt;=53,HOUR(TEXT(D9-C9,"h:mm")+TEXT(F9-E9,"h:mm")+TEXT(H9-G9,"h:mm"))+1))))))</f>
        <v>0</v>
      </c>
      <c r="J9" s="60"/>
      <c r="K9" s="60"/>
      <c r="L9" s="60"/>
      <c r="M9" s="154"/>
      <c r="N9" s="60"/>
      <c r="O9" s="167"/>
      <c r="P9" s="178">
        <f aca="true" t="shared" si="1" ref="P9:P15">I9+J9+K9+L9+N9+O9</f>
        <v>0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55"/>
      <c r="AH9" s="55"/>
      <c r="AI9" s="55"/>
      <c r="AJ9" s="55"/>
      <c r="AK9" s="55"/>
      <c r="AL9" s="55"/>
      <c r="AM9" s="55"/>
      <c r="AN9" s="55"/>
      <c r="AO9" s="55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>
      <c r="A10" s="153">
        <f aca="true" t="shared" si="2" ref="A10:A15">A9+1</f>
        <v>42520</v>
      </c>
      <c r="B10" s="209" t="s">
        <v>53</v>
      </c>
      <c r="C10" s="56"/>
      <c r="D10" s="56"/>
      <c r="E10" s="56"/>
      <c r="F10" s="56"/>
      <c r="G10" s="56"/>
      <c r="H10" s="56"/>
      <c r="I10" s="57">
        <f t="shared" si="0"/>
        <v>0</v>
      </c>
      <c r="J10" s="60"/>
      <c r="K10" s="60"/>
      <c r="L10" s="60"/>
      <c r="M10" s="154"/>
      <c r="N10" s="60"/>
      <c r="O10" s="168"/>
      <c r="P10" s="178">
        <f t="shared" si="1"/>
        <v>0</v>
      </c>
      <c r="Q10" s="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55"/>
      <c r="AH10" s="55"/>
      <c r="AI10" s="55"/>
      <c r="AJ10" s="55"/>
      <c r="AK10" s="55"/>
      <c r="AL10" s="55"/>
      <c r="AM10" s="55"/>
      <c r="AN10" s="55"/>
      <c r="AO10" s="5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3.5" customHeight="1">
      <c r="A11" s="153">
        <f t="shared" si="2"/>
        <v>42521</v>
      </c>
      <c r="B11" s="209" t="s">
        <v>54</v>
      </c>
      <c r="C11" s="56"/>
      <c r="D11" s="56"/>
      <c r="E11" s="56"/>
      <c r="F11" s="56"/>
      <c r="G11" s="56"/>
      <c r="H11" s="56"/>
      <c r="I11" s="57">
        <f t="shared" si="0"/>
        <v>0</v>
      </c>
      <c r="J11" s="58"/>
      <c r="K11" s="58"/>
      <c r="L11" s="58"/>
      <c r="M11" s="59"/>
      <c r="N11" s="60"/>
      <c r="O11" s="168"/>
      <c r="P11" s="178">
        <f t="shared" si="1"/>
        <v>0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55"/>
      <c r="AH11" s="55"/>
      <c r="AI11" s="55"/>
      <c r="AJ11" s="55"/>
      <c r="AK11" s="55"/>
      <c r="AL11" s="55"/>
      <c r="AM11" s="55"/>
      <c r="AN11" s="55"/>
      <c r="AO11" s="55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>
      <c r="A12" s="153">
        <f t="shared" si="2"/>
        <v>42522</v>
      </c>
      <c r="B12" s="209" t="s">
        <v>55</v>
      </c>
      <c r="C12" s="56"/>
      <c r="D12" s="56"/>
      <c r="E12" s="56"/>
      <c r="F12" s="56"/>
      <c r="G12" s="56"/>
      <c r="H12" s="56"/>
      <c r="I12" s="57">
        <f t="shared" si="0"/>
        <v>0</v>
      </c>
      <c r="J12" s="58"/>
      <c r="K12" s="58"/>
      <c r="L12" s="58"/>
      <c r="M12" s="59"/>
      <c r="N12" s="60"/>
      <c r="O12" s="168"/>
      <c r="P12" s="178">
        <f t="shared" si="1"/>
        <v>0</v>
      </c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55"/>
      <c r="AH12" s="55"/>
      <c r="AI12" s="55"/>
      <c r="AJ12" s="55"/>
      <c r="AK12" s="55"/>
      <c r="AL12" s="55"/>
      <c r="AM12" s="55"/>
      <c r="AN12" s="55"/>
      <c r="AO12" s="55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3.5" customHeight="1">
      <c r="A13" s="153">
        <f t="shared" si="2"/>
        <v>42523</v>
      </c>
      <c r="B13" s="209" t="s">
        <v>56</v>
      </c>
      <c r="C13" s="56"/>
      <c r="D13" s="56"/>
      <c r="E13" s="56"/>
      <c r="F13" s="56"/>
      <c r="G13" s="56"/>
      <c r="H13" s="56"/>
      <c r="I13" s="57">
        <f t="shared" si="0"/>
        <v>0</v>
      </c>
      <c r="J13" s="58"/>
      <c r="K13" s="58"/>
      <c r="L13" s="58"/>
      <c r="M13" s="59"/>
      <c r="N13" s="60"/>
      <c r="O13" s="168"/>
      <c r="P13" s="178">
        <f t="shared" si="1"/>
        <v>0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55"/>
      <c r="AH13" s="55"/>
      <c r="AI13" s="55"/>
      <c r="AJ13" s="55"/>
      <c r="AK13" s="55"/>
      <c r="AL13" s="55"/>
      <c r="AM13" s="55"/>
      <c r="AN13" s="55"/>
      <c r="AO13" s="55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s="63" customFormat="1" ht="13.5" customHeight="1">
      <c r="A14" s="153">
        <f t="shared" si="2"/>
        <v>42524</v>
      </c>
      <c r="B14" s="209" t="s">
        <v>57</v>
      </c>
      <c r="C14" s="56"/>
      <c r="D14" s="56"/>
      <c r="E14" s="56"/>
      <c r="F14" s="56"/>
      <c r="G14" s="56"/>
      <c r="H14" s="56"/>
      <c r="I14" s="57">
        <f t="shared" si="0"/>
        <v>0</v>
      </c>
      <c r="J14" s="58"/>
      <c r="K14" s="58"/>
      <c r="L14" s="58"/>
      <c r="M14" s="59"/>
      <c r="N14" s="60"/>
      <c r="O14" s="168"/>
      <c r="P14" s="178">
        <f t="shared" si="1"/>
        <v>0</v>
      </c>
      <c r="Q14" s="6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55"/>
      <c r="AH14" s="55"/>
      <c r="AI14" s="55"/>
      <c r="AJ14" s="55"/>
      <c r="AK14" s="55"/>
      <c r="AL14" s="55"/>
      <c r="AM14" s="55"/>
      <c r="AN14" s="55"/>
      <c r="AO14" s="55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s="70" customFormat="1" ht="13.5" customHeight="1" thickBot="1">
      <c r="A15" s="153">
        <f t="shared" si="2"/>
        <v>42525</v>
      </c>
      <c r="B15" s="210" t="s">
        <v>51</v>
      </c>
      <c r="C15" s="56"/>
      <c r="D15" s="56"/>
      <c r="E15" s="56"/>
      <c r="F15" s="56"/>
      <c r="G15" s="64"/>
      <c r="H15" s="56"/>
      <c r="I15" s="57">
        <f t="shared" si="0"/>
        <v>0</v>
      </c>
      <c r="J15" s="65"/>
      <c r="K15" s="65"/>
      <c r="L15" s="65"/>
      <c r="M15" s="66"/>
      <c r="N15" s="67"/>
      <c r="O15" s="171"/>
      <c r="P15" s="178">
        <f t="shared" si="1"/>
        <v>0</v>
      </c>
      <c r="Q15" s="6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55"/>
      <c r="AH15" s="55"/>
      <c r="AI15" s="55"/>
      <c r="AJ15" s="55"/>
      <c r="AK15" s="55"/>
      <c r="AL15" s="55"/>
      <c r="AM15" s="55"/>
      <c r="AN15" s="55"/>
      <c r="AO15" s="55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</row>
    <row r="16" spans="1:106" s="70" customFormat="1" ht="13.5" customHeight="1" thickBot="1">
      <c r="A16" s="71"/>
      <c r="B16" s="186"/>
      <c r="C16" s="186"/>
      <c r="D16" s="186"/>
      <c r="E16" s="72"/>
      <c r="F16" s="72" t="s">
        <v>58</v>
      </c>
      <c r="G16" s="72"/>
      <c r="H16" s="73">
        <v>0</v>
      </c>
      <c r="I16" s="72"/>
      <c r="J16" s="74">
        <f>SUM(J9:J15)</f>
        <v>0</v>
      </c>
      <c r="K16" s="75">
        <f>SUM(K9:K15)</f>
        <v>0</v>
      </c>
      <c r="L16" s="75">
        <f>SUM(L9:L15)</f>
        <v>0</v>
      </c>
      <c r="M16" s="170"/>
      <c r="N16" s="75">
        <f>SUM(N9:N15)</f>
        <v>0</v>
      </c>
      <c r="O16" s="76">
        <f>SUM(O9:O15)</f>
        <v>0</v>
      </c>
      <c r="P16" s="179">
        <f>SUM(P9:P15)</f>
        <v>0</v>
      </c>
      <c r="Q16" s="6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5"/>
      <c r="AH16" s="55"/>
      <c r="AI16" s="55"/>
      <c r="AJ16" s="55"/>
      <c r="AK16" s="55"/>
      <c r="AL16" s="55"/>
      <c r="AM16" s="55"/>
      <c r="AN16" s="55"/>
      <c r="AO16" s="77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s="70" customFormat="1" ht="18.75" customHeight="1" thickBot="1">
      <c r="A17" s="112" t="s">
        <v>59</v>
      </c>
      <c r="B17" s="185"/>
      <c r="C17" s="231">
        <f>SUM(I9:I15)</f>
        <v>0</v>
      </c>
      <c r="D17" s="231"/>
      <c r="E17" s="79"/>
      <c r="F17" s="79"/>
      <c r="G17" s="79"/>
      <c r="H17" s="80"/>
      <c r="I17" s="81" t="s">
        <v>36</v>
      </c>
      <c r="J17" s="82"/>
      <c r="K17" s="79"/>
      <c r="L17" s="79"/>
      <c r="M17" s="79" t="s">
        <v>60</v>
      </c>
      <c r="N17" s="79"/>
      <c r="O17" s="79"/>
      <c r="P17" s="180">
        <f>C17+T18</f>
        <v>0</v>
      </c>
      <c r="Q17" s="68"/>
      <c r="R17" s="45"/>
      <c r="S17" s="83" t="s">
        <v>61</v>
      </c>
      <c r="T17" s="84"/>
      <c r="U17" s="84"/>
      <c r="V17" s="84"/>
      <c r="W17" s="84"/>
      <c r="X17" s="8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s="70" customFormat="1" ht="13.5" customHeight="1" thickBot="1">
      <c r="A18" s="85"/>
      <c r="B18" s="45"/>
      <c r="C18" s="86"/>
      <c r="D18" s="87"/>
      <c r="E18" s="86"/>
      <c r="F18" s="86"/>
      <c r="G18" s="44"/>
      <c r="H18" s="86"/>
      <c r="I18" s="88"/>
      <c r="J18" s="86"/>
      <c r="K18" s="86"/>
      <c r="L18" s="86"/>
      <c r="M18" s="86"/>
      <c r="N18" s="86"/>
      <c r="O18" s="86"/>
      <c r="P18" s="86"/>
      <c r="Q18" s="45"/>
      <c r="R18" s="45"/>
      <c r="S18" s="84" t="s">
        <v>62</v>
      </c>
      <c r="T18" s="89">
        <f>SUM(J16:L16)+N16+O16</f>
        <v>0</v>
      </c>
      <c r="U18" s="84"/>
      <c r="V18" s="84"/>
      <c r="W18" s="84"/>
      <c r="X18" s="8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s="70" customFormat="1" ht="13.5" thickBot="1">
      <c r="A19" s="90" t="s">
        <v>63</v>
      </c>
      <c r="B19" s="91"/>
      <c r="C19" s="92"/>
      <c r="D19" s="93"/>
      <c r="E19" s="39"/>
      <c r="F19" s="39"/>
      <c r="G19" s="188" t="s">
        <v>102</v>
      </c>
      <c r="H19" s="189"/>
      <c r="I19" s="190"/>
      <c r="J19" s="191"/>
      <c r="K19"/>
      <c r="L19"/>
      <c r="M19"/>
      <c r="N19"/>
      <c r="O19"/>
      <c r="P19" s="94"/>
      <c r="Q19" s="45"/>
      <c r="R19" s="45"/>
      <c r="S19" s="44" t="s">
        <v>64</v>
      </c>
      <c r="T19" s="95">
        <f>IF((C17-H16+T18)&lt;=40,0,IF(AND((C17-H16)&lt;=40,(C17-H16+T18)&gt;40),((C17-H16+T18)-40),T18))</f>
        <v>0</v>
      </c>
      <c r="U19" s="84"/>
      <c r="V19" s="84"/>
      <c r="W19" s="84"/>
      <c r="X19" s="8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s="70" customFormat="1" ht="12.75">
      <c r="A20" s="96" t="s">
        <v>65</v>
      </c>
      <c r="B20" s="97"/>
      <c r="C20" s="97"/>
      <c r="D20" s="98"/>
      <c r="E20" s="39"/>
      <c r="F20" s="39"/>
      <c r="G20" s="155" t="s">
        <v>68</v>
      </c>
      <c r="H20" s="101"/>
      <c r="I20" s="192"/>
      <c r="J20" s="193"/>
      <c r="K20"/>
      <c r="L20"/>
      <c r="M20"/>
      <c r="N20"/>
      <c r="O20"/>
      <c r="P20" s="100"/>
      <c r="Q20" s="45"/>
      <c r="R20" s="45"/>
      <c r="S20" s="84" t="s">
        <v>66</v>
      </c>
      <c r="T20" s="89">
        <f>IF((C17-H16)&lt;=40,0,(C17-H16-40))</f>
        <v>0</v>
      </c>
      <c r="U20" s="89">
        <f>ROUND(T20*OvertimeRate,2)</f>
        <v>0</v>
      </c>
      <c r="V20" s="84"/>
      <c r="W20" s="84"/>
      <c r="X20" s="8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s="70" customFormat="1" ht="12.75">
      <c r="A21" s="96" t="s">
        <v>67</v>
      </c>
      <c r="B21" s="97"/>
      <c r="C21" s="97"/>
      <c r="D21" s="98"/>
      <c r="E21" s="39"/>
      <c r="F21" s="39"/>
      <c r="G21" s="155" t="s">
        <v>70</v>
      </c>
      <c r="H21" s="101"/>
      <c r="I21" s="192"/>
      <c r="J21" s="193"/>
      <c r="K21" s="224" t="s">
        <v>97</v>
      </c>
      <c r="L21" s="224"/>
      <c r="M21" s="224"/>
      <c r="N21" s="224"/>
      <c r="O21" s="224"/>
      <c r="P21" s="224"/>
      <c r="Q21" s="45"/>
      <c r="R21" s="45"/>
      <c r="S21" s="84"/>
      <c r="T21" s="84"/>
      <c r="U21" s="84"/>
      <c r="V21" s="84"/>
      <c r="W21" s="84"/>
      <c r="X21" s="8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0" customFormat="1" ht="12.75">
      <c r="A22" s="96" t="s">
        <v>69</v>
      </c>
      <c r="B22" s="97"/>
      <c r="C22" s="97"/>
      <c r="D22" s="98"/>
      <c r="E22" s="39"/>
      <c r="F22" s="102"/>
      <c r="G22" s="157" t="s">
        <v>99</v>
      </c>
      <c r="H22" s="101"/>
      <c r="I22" s="192"/>
      <c r="J22" s="193"/>
      <c r="K22" s="224" t="s">
        <v>96</v>
      </c>
      <c r="L22" s="224"/>
      <c r="M22" s="224"/>
      <c r="N22" s="224"/>
      <c r="O22" s="224"/>
      <c r="P22" s="194"/>
      <c r="Q22" s="45"/>
      <c r="R22" s="45"/>
      <c r="S22" s="84"/>
      <c r="T22" s="84"/>
      <c r="U22" s="84"/>
      <c r="V22" s="84"/>
      <c r="W22" s="84"/>
      <c r="X22" s="8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06" s="70" customFormat="1" ht="13.5" thickBot="1">
      <c r="A23" s="103" t="s">
        <v>71</v>
      </c>
      <c r="B23" s="104"/>
      <c r="C23" s="104"/>
      <c r="D23" s="105"/>
      <c r="E23" s="39"/>
      <c r="F23" s="39"/>
      <c r="G23" s="156" t="s">
        <v>103</v>
      </c>
      <c r="H23" s="78"/>
      <c r="I23" s="187"/>
      <c r="J23" s="152"/>
      <c r="K23"/>
      <c r="L23"/>
      <c r="M23" s="151"/>
      <c r="N23"/>
      <c r="O23" s="6"/>
      <c r="P23" s="100"/>
      <c r="Q23" s="45"/>
      <c r="R23" s="40"/>
      <c r="S23" s="41"/>
      <c r="T23" s="41"/>
      <c r="U23" s="41"/>
      <c r="V23" s="41"/>
      <c r="W23" s="41"/>
      <c r="X23" s="41"/>
      <c r="Y23" s="42"/>
      <c r="Z23" s="42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</row>
    <row r="24" spans="1:106" s="70" customFormat="1" ht="13.5" customHeight="1" thickBot="1">
      <c r="A24" s="85"/>
      <c r="B24" s="45"/>
      <c r="C24" s="99"/>
      <c r="D24" s="99"/>
      <c r="E24" s="99"/>
      <c r="F24" s="99"/>
      <c r="G24" s="89"/>
      <c r="H24" s="89"/>
      <c r="I24" s="89"/>
      <c r="J24" s="89"/>
      <c r="K24" s="89"/>
      <c r="L24" s="89"/>
      <c r="M24" s="234" t="s">
        <v>39</v>
      </c>
      <c r="N24" s="235"/>
      <c r="O24" s="166"/>
      <c r="P24" s="80"/>
      <c r="Q24" s="45"/>
      <c r="R24" s="4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45"/>
      <c r="AH24" s="45"/>
      <c r="AI24" s="45"/>
      <c r="AJ24" s="45"/>
      <c r="AK24" s="45"/>
      <c r="AL24" s="45"/>
      <c r="AM24" s="45"/>
      <c r="AN24" s="45"/>
      <c r="AO24" s="45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s="70" customFormat="1" ht="14.25" customHeight="1" thickBot="1">
      <c r="A25" s="106" t="s">
        <v>40</v>
      </c>
      <c r="B25" s="49" t="s">
        <v>41</v>
      </c>
      <c r="C25" s="50" t="s">
        <v>42</v>
      </c>
      <c r="D25" s="50" t="s">
        <v>43</v>
      </c>
      <c r="E25" s="50" t="s">
        <v>42</v>
      </c>
      <c r="F25" s="50" t="s">
        <v>43</v>
      </c>
      <c r="G25" s="51" t="s">
        <v>42</v>
      </c>
      <c r="H25" s="51" t="s">
        <v>43</v>
      </c>
      <c r="I25" s="51" t="s">
        <v>44</v>
      </c>
      <c r="J25" s="51" t="s">
        <v>45</v>
      </c>
      <c r="K25" s="51" t="s">
        <v>46</v>
      </c>
      <c r="L25" s="51" t="s">
        <v>47</v>
      </c>
      <c r="M25" s="164" t="s">
        <v>48</v>
      </c>
      <c r="N25" s="164" t="s">
        <v>49</v>
      </c>
      <c r="O25" s="165" t="s">
        <v>98</v>
      </c>
      <c r="P25" s="169" t="s">
        <v>50</v>
      </c>
      <c r="Q25" s="45"/>
      <c r="R25" s="9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4"/>
      <c r="AH25" s="54"/>
      <c r="AI25" s="54"/>
      <c r="AJ25" s="54"/>
      <c r="AK25" s="54"/>
      <c r="AL25" s="54"/>
      <c r="AM25" s="54"/>
      <c r="AN25" s="54"/>
      <c r="AO25" s="5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s="70" customFormat="1" ht="13.5" customHeight="1">
      <c r="A26" s="153">
        <f>A15+1</f>
        <v>42526</v>
      </c>
      <c r="B26" s="209" t="s">
        <v>52</v>
      </c>
      <c r="C26" s="56"/>
      <c r="D26" s="56"/>
      <c r="E26" s="56"/>
      <c r="F26" s="56"/>
      <c r="G26" s="56"/>
      <c r="H26" s="56"/>
      <c r="I26" s="57">
        <f aca="true" t="shared" si="3" ref="I26:I32">IF(ISBLANK(C26),0,IF(MINUTE(TEXT(D26-C26,"h:mm")+TEXT(F26-E26,"h:mm")+TEXT(H26-G26,"h:mm"))&lt;=7,HOUR(TEXT(D26-C26,"h:mm")+TEXT(F26-E26,"h:mm")+TEXT(H26-G26,"h:mm")),IF(MINUTE(TEXT(D26-C26,"h:mm")+TEXT(F26-E26,"h:mm")+TEXT(H26-G26,"h:mm"))&lt;=22,HOUR(TEXT(D26-C26,"h:mm")+TEXT(F26-E26,"h:mm")+TEXT(H26-G26,"h:mm"))+0.25,IF(MINUTE(TEXT(D26-C26,"h:mm")+TEXT(F26-E26,"h:mm")+TEXT(H26-G26,"h:mm"))&lt;=37,HOUR(TEXT(D26-C26,"h:mm")+TEXT(F26-E26,"h:mm")+TEXT(H26-G26,"h:mm"))+0.5,IF(MINUTE(TEXT(D26-C26,"h:mm")+TEXT(F26-E26,"h:mm")+TEXT(H26-G26,"h:mm"))&lt;=52,HOUR(TEXT(D26-C26,"h:mm")+TEXT(F26-E26,"h:mm")+TEXT(H26-G26,"h:mm"))+0.75,IF(MINUTE(TEXT(D26-C26,"h:mm")+TEXT(F26-E26,"h:mm")+TEXT(H26-G26,"h:mm"))&gt;=53,HOUR(TEXT(D26-C26,"h:mm")+TEXT(F26-E26,"h:mm")+TEXT(H26-G26,"h:mm"))+1))))))</f>
        <v>0</v>
      </c>
      <c r="J26" s="60"/>
      <c r="K26" s="60"/>
      <c r="L26" s="60"/>
      <c r="M26" s="154"/>
      <c r="N26" s="60"/>
      <c r="O26" s="167"/>
      <c r="P26" s="178">
        <f aca="true" t="shared" si="4" ref="P26:P32">I26+J26+K26+L26+N26+O26</f>
        <v>0</v>
      </c>
      <c r="Q26" s="45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55"/>
      <c r="AH26" s="55"/>
      <c r="AI26" s="55"/>
      <c r="AJ26" s="55"/>
      <c r="AK26" s="55"/>
      <c r="AL26" s="55"/>
      <c r="AM26" s="55"/>
      <c r="AN26" s="55"/>
      <c r="AO26" s="55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s="70" customFormat="1" ht="13.5" customHeight="1">
      <c r="A27" s="153">
        <f aca="true" t="shared" si="5" ref="A27:A32">A26+1</f>
        <v>42527</v>
      </c>
      <c r="B27" s="209" t="s">
        <v>53</v>
      </c>
      <c r="C27" s="56"/>
      <c r="D27" s="56"/>
      <c r="E27" s="56"/>
      <c r="F27" s="56"/>
      <c r="G27" s="56"/>
      <c r="H27" s="56"/>
      <c r="I27" s="57">
        <f t="shared" si="3"/>
        <v>0</v>
      </c>
      <c r="J27" s="60"/>
      <c r="K27" s="60"/>
      <c r="L27" s="60"/>
      <c r="M27" s="154"/>
      <c r="N27" s="60"/>
      <c r="O27" s="168"/>
      <c r="P27" s="178">
        <f t="shared" si="4"/>
        <v>0</v>
      </c>
      <c r="Q27" s="45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s="70" customFormat="1" ht="13.5" customHeight="1">
      <c r="A28" s="153">
        <f t="shared" si="5"/>
        <v>42528</v>
      </c>
      <c r="B28" s="209" t="s">
        <v>54</v>
      </c>
      <c r="C28" s="56"/>
      <c r="D28" s="56"/>
      <c r="E28" s="56"/>
      <c r="F28" s="56"/>
      <c r="G28" s="56"/>
      <c r="H28" s="56"/>
      <c r="I28" s="57">
        <f t="shared" si="3"/>
        <v>0</v>
      </c>
      <c r="J28" s="58"/>
      <c r="K28" s="58"/>
      <c r="L28" s="58"/>
      <c r="M28" s="59"/>
      <c r="N28" s="60"/>
      <c r="O28" s="168"/>
      <c r="P28" s="178">
        <f t="shared" si="4"/>
        <v>0</v>
      </c>
      <c r="Q28" s="45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70" customFormat="1" ht="13.5" customHeight="1">
      <c r="A29" s="153">
        <f t="shared" si="5"/>
        <v>42529</v>
      </c>
      <c r="B29" s="209" t="s">
        <v>55</v>
      </c>
      <c r="C29" s="56"/>
      <c r="D29" s="56"/>
      <c r="E29" s="56"/>
      <c r="F29" s="56"/>
      <c r="G29" s="56"/>
      <c r="H29" s="56"/>
      <c r="I29" s="57">
        <f t="shared" si="3"/>
        <v>0</v>
      </c>
      <c r="J29" s="58"/>
      <c r="K29" s="58"/>
      <c r="L29" s="58"/>
      <c r="M29" s="59"/>
      <c r="N29" s="60"/>
      <c r="O29" s="168"/>
      <c r="P29" s="178">
        <f t="shared" si="4"/>
        <v>0</v>
      </c>
      <c r="Q29" s="45"/>
      <c r="R29" s="3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55"/>
      <c r="AH29" s="55"/>
      <c r="AI29" s="55"/>
      <c r="AJ29" s="55"/>
      <c r="AK29" s="55"/>
      <c r="AL29" s="55"/>
      <c r="AM29" s="55"/>
      <c r="AN29" s="55"/>
      <c r="AO29" s="55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</row>
    <row r="30" spans="1:106" s="70" customFormat="1" ht="13.5" customHeight="1">
      <c r="A30" s="153">
        <f t="shared" si="5"/>
        <v>42530</v>
      </c>
      <c r="B30" s="209" t="s">
        <v>56</v>
      </c>
      <c r="C30" s="56"/>
      <c r="D30" s="56"/>
      <c r="E30" s="56"/>
      <c r="F30" s="56"/>
      <c r="G30" s="56"/>
      <c r="H30" s="56"/>
      <c r="I30" s="57">
        <f t="shared" si="3"/>
        <v>0</v>
      </c>
      <c r="J30" s="58"/>
      <c r="K30" s="58"/>
      <c r="L30" s="58"/>
      <c r="M30" s="59"/>
      <c r="N30" s="60"/>
      <c r="O30" s="168"/>
      <c r="P30" s="178">
        <f t="shared" si="4"/>
        <v>0</v>
      </c>
      <c r="Q30" s="45"/>
      <c r="R30" s="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55"/>
      <c r="AH30" s="55"/>
      <c r="AI30" s="55"/>
      <c r="AJ30" s="55"/>
      <c r="AK30" s="55"/>
      <c r="AL30" s="55"/>
      <c r="AM30" s="55"/>
      <c r="AN30" s="55"/>
      <c r="AO30" s="55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</row>
    <row r="31" spans="1:106" s="70" customFormat="1" ht="13.5" customHeight="1">
      <c r="A31" s="153">
        <f t="shared" si="5"/>
        <v>42531</v>
      </c>
      <c r="B31" s="209" t="s">
        <v>57</v>
      </c>
      <c r="C31" s="56"/>
      <c r="D31" s="56"/>
      <c r="E31" s="56"/>
      <c r="F31" s="56"/>
      <c r="G31" s="56"/>
      <c r="H31" s="56"/>
      <c r="I31" s="57">
        <f t="shared" si="3"/>
        <v>0</v>
      </c>
      <c r="J31" s="58"/>
      <c r="K31" s="58"/>
      <c r="L31" s="58"/>
      <c r="M31" s="59"/>
      <c r="N31" s="60"/>
      <c r="O31" s="168"/>
      <c r="P31" s="178">
        <f t="shared" si="4"/>
        <v>0</v>
      </c>
      <c r="Q31" s="4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55"/>
      <c r="AH31" s="55"/>
      <c r="AI31" s="55"/>
      <c r="AJ31" s="55"/>
      <c r="AK31" s="55"/>
      <c r="AL31" s="55"/>
      <c r="AM31" s="55"/>
      <c r="AN31" s="55"/>
      <c r="AO31" s="55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</row>
    <row r="32" spans="1:106" s="70" customFormat="1" ht="13.5" customHeight="1" thickBot="1">
      <c r="A32" s="153">
        <f t="shared" si="5"/>
        <v>42532</v>
      </c>
      <c r="B32" s="210" t="s">
        <v>51</v>
      </c>
      <c r="C32" s="56"/>
      <c r="D32" s="56"/>
      <c r="E32" s="56"/>
      <c r="F32" s="56"/>
      <c r="G32" s="64"/>
      <c r="H32" s="64"/>
      <c r="I32" s="57">
        <f t="shared" si="3"/>
        <v>0</v>
      </c>
      <c r="J32" s="65"/>
      <c r="K32" s="65"/>
      <c r="L32" s="65"/>
      <c r="M32" s="66"/>
      <c r="N32" s="67"/>
      <c r="O32" s="171"/>
      <c r="P32" s="178">
        <f t="shared" si="4"/>
        <v>0</v>
      </c>
      <c r="Q32" s="45"/>
      <c r="R32" s="3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55"/>
      <c r="AH32" s="55"/>
      <c r="AI32" s="55"/>
      <c r="AJ32" s="55"/>
      <c r="AK32" s="55"/>
      <c r="AL32" s="55"/>
      <c r="AM32" s="55"/>
      <c r="AN32" s="55"/>
      <c r="AO32" s="55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</row>
    <row r="33" spans="1:106" s="70" customFormat="1" ht="13.5" customHeight="1" thickBot="1">
      <c r="A33" s="107" t="s">
        <v>36</v>
      </c>
      <c r="B33" s="108"/>
      <c r="C33" s="72"/>
      <c r="D33" s="72"/>
      <c r="E33" s="72"/>
      <c r="F33" s="72" t="s">
        <v>58</v>
      </c>
      <c r="G33" s="72"/>
      <c r="H33" s="73">
        <v>0</v>
      </c>
      <c r="I33" s="72"/>
      <c r="J33" s="74">
        <f>SUM(J26:J32)</f>
        <v>0</v>
      </c>
      <c r="K33" s="109">
        <f>SUM(K26:K32)</f>
        <v>0</v>
      </c>
      <c r="L33" s="75">
        <f>SUM(L26:L32)</f>
        <v>0</v>
      </c>
      <c r="M33" s="170"/>
      <c r="N33" s="117">
        <f>SUM(N26:N32)</f>
        <v>0</v>
      </c>
      <c r="O33" s="76">
        <f>SUM(O26:O32)</f>
        <v>0</v>
      </c>
      <c r="P33" s="181">
        <f>SUM(P26:P32)</f>
        <v>0</v>
      </c>
      <c r="Q33" s="45"/>
      <c r="R33" s="3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55"/>
      <c r="AH33" s="55"/>
      <c r="AI33" s="55"/>
      <c r="AJ33" s="55"/>
      <c r="AK33" s="55"/>
      <c r="AL33" s="55"/>
      <c r="AM33" s="55"/>
      <c r="AN33" s="55"/>
      <c r="AO33" s="77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</row>
    <row r="34" spans="1:106" s="70" customFormat="1" ht="13.5" customHeight="1" hidden="1">
      <c r="A34" s="110"/>
      <c r="B34" s="45"/>
      <c r="C34" s="86"/>
      <c r="D34" s="86"/>
      <c r="E34" s="86"/>
      <c r="F34" s="86"/>
      <c r="G34" s="86"/>
      <c r="H34" s="111"/>
      <c r="I34" s="86"/>
      <c r="J34" s="89">
        <f>J33+J16</f>
        <v>0</v>
      </c>
      <c r="K34" s="89">
        <f>K33+K16</f>
        <v>0</v>
      </c>
      <c r="L34" s="89">
        <f>L33+L16</f>
        <v>0</v>
      </c>
      <c r="M34" s="89"/>
      <c r="N34" s="89">
        <f>N33+N16</f>
        <v>0</v>
      </c>
      <c r="O34" s="89">
        <f>O33+O16</f>
        <v>0</v>
      </c>
      <c r="P34" s="182"/>
      <c r="Q34" s="45"/>
      <c r="R34" s="3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55"/>
      <c r="AH34" s="55"/>
      <c r="AI34" s="55"/>
      <c r="AJ34" s="55"/>
      <c r="AK34" s="55"/>
      <c r="AL34" s="55"/>
      <c r="AM34" s="55"/>
      <c r="AN34" s="55"/>
      <c r="AO34" s="77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</row>
    <row r="35" spans="1:106" s="70" customFormat="1" ht="16.5" customHeight="1" thickBot="1">
      <c r="A35" s="112" t="s">
        <v>59</v>
      </c>
      <c r="B35" s="185"/>
      <c r="C35" s="231">
        <f>SUM(I26:I32)</f>
        <v>0</v>
      </c>
      <c r="D35" s="231"/>
      <c r="E35" s="79"/>
      <c r="F35" s="79"/>
      <c r="G35" s="79"/>
      <c r="H35" s="80"/>
      <c r="I35" s="81" t="s">
        <v>36</v>
      </c>
      <c r="J35" s="82"/>
      <c r="K35" s="79"/>
      <c r="L35" s="79"/>
      <c r="M35" s="79" t="s">
        <v>60</v>
      </c>
      <c r="N35" s="79"/>
      <c r="O35" s="79"/>
      <c r="P35" s="183">
        <f>C35+T36</f>
        <v>0</v>
      </c>
      <c r="Q35" s="45"/>
      <c r="R35" s="39"/>
      <c r="S35" s="83" t="s">
        <v>72</v>
      </c>
      <c r="T35" s="84"/>
      <c r="U35" s="84"/>
      <c r="V35" s="41"/>
      <c r="W35" s="41"/>
      <c r="X35" s="41"/>
      <c r="Y35" s="39"/>
      <c r="Z35" s="3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</row>
    <row r="36" spans="1:106" s="70" customFormat="1" ht="18" customHeight="1" thickBot="1">
      <c r="A36" s="113" t="s">
        <v>73</v>
      </c>
      <c r="B36" s="114"/>
      <c r="C36" s="115"/>
      <c r="D36" s="184">
        <f>+C35+C17</f>
        <v>0</v>
      </c>
      <c r="E36" s="99"/>
      <c r="F36" s="99"/>
      <c r="G36" s="89"/>
      <c r="H36" s="89"/>
      <c r="I36" s="116" t="s">
        <v>74</v>
      </c>
      <c r="J36" s="117"/>
      <c r="K36" s="117"/>
      <c r="L36" s="117"/>
      <c r="M36" s="117"/>
      <c r="N36" s="117"/>
      <c r="O36" s="232">
        <f>+P35+P17</f>
        <v>0</v>
      </c>
      <c r="P36" s="233"/>
      <c r="Q36" s="45"/>
      <c r="R36" s="39"/>
      <c r="S36" s="84" t="s">
        <v>62</v>
      </c>
      <c r="T36" s="89">
        <f>SUM(J33:L33)+N33+O33</f>
        <v>0</v>
      </c>
      <c r="U36" s="84"/>
      <c r="V36" s="41"/>
      <c r="W36" s="41"/>
      <c r="X36" s="41"/>
      <c r="Y36" s="39"/>
      <c r="Z36" s="3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</row>
    <row r="37" spans="1:106" s="70" customFormat="1" ht="8.25" customHeight="1">
      <c r="A37" s="45"/>
      <c r="B37" s="45"/>
      <c r="C37" s="99"/>
      <c r="D37" s="161"/>
      <c r="E37" s="99"/>
      <c r="F37" s="9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45"/>
      <c r="R37" s="39"/>
      <c r="S37" s="84"/>
      <c r="T37" s="89"/>
      <c r="U37" s="84"/>
      <c r="V37" s="41"/>
      <c r="W37" s="41"/>
      <c r="X37" s="41"/>
      <c r="Y37" s="39"/>
      <c r="Z37" s="39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spans="1:106" s="70" customFormat="1" ht="13.5" customHeight="1">
      <c r="A38" s="45"/>
      <c r="B38" s="45"/>
      <c r="C38" s="99"/>
      <c r="D38" s="99"/>
      <c r="E38" s="230" t="s">
        <v>104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5"/>
      <c r="R38" s="39"/>
      <c r="S38" s="44" t="s">
        <v>64</v>
      </c>
      <c r="T38" s="95">
        <f>IF((C35-H33+T36)&lt;=40,0,IF(AND((C35-H33)&lt;=40,(C35-H33+T36)&gt;40),((C35-H33+T36)-40),T36))</f>
        <v>0</v>
      </c>
      <c r="U38" s="84"/>
      <c r="V38" s="41"/>
      <c r="W38" s="41"/>
      <c r="X38" s="41"/>
      <c r="Y38" s="39"/>
      <c r="Z38" s="39"/>
      <c r="AA38" s="45"/>
      <c r="AB38" s="45"/>
      <c r="AC38" s="45"/>
      <c r="AD38" s="45"/>
      <c r="AE38" s="45"/>
      <c r="AF38" s="45"/>
      <c r="AG38" s="55"/>
      <c r="AH38" s="55"/>
      <c r="AI38" s="55"/>
      <c r="AJ38" s="55"/>
      <c r="AK38" s="55"/>
      <c r="AL38" s="55"/>
      <c r="AM38" s="55"/>
      <c r="AN38" s="89"/>
      <c r="AO38" s="45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</row>
    <row r="39" spans="1:106" s="70" customFormat="1" ht="8.25" customHeight="1" thickBot="1">
      <c r="A39" s="45"/>
      <c r="B39" s="45"/>
      <c r="C39" s="99"/>
      <c r="D39" s="99"/>
      <c r="E39" s="99"/>
      <c r="F39" s="99"/>
      <c r="G39" s="123"/>
      <c r="H39" s="89"/>
      <c r="I39" s="89"/>
      <c r="J39" s="89"/>
      <c r="K39" s="89"/>
      <c r="L39" s="89"/>
      <c r="M39" s="89"/>
      <c r="N39" s="89"/>
      <c r="O39" s="89"/>
      <c r="P39" s="89"/>
      <c r="Q39" s="45"/>
      <c r="R39" s="39"/>
      <c r="S39" s="44"/>
      <c r="T39" s="95"/>
      <c r="U39" s="84"/>
      <c r="V39" s="41"/>
      <c r="W39" s="41"/>
      <c r="X39" s="41"/>
      <c r="Y39" s="39"/>
      <c r="Z39" s="39"/>
      <c r="AA39" s="45"/>
      <c r="AB39" s="45"/>
      <c r="AC39" s="45"/>
      <c r="AD39" s="45"/>
      <c r="AE39" s="45"/>
      <c r="AF39" s="45"/>
      <c r="AG39" s="55"/>
      <c r="AH39" s="55"/>
      <c r="AI39" s="55"/>
      <c r="AJ39" s="55"/>
      <c r="AK39" s="55"/>
      <c r="AL39" s="55"/>
      <c r="AM39" s="55"/>
      <c r="AN39" s="89"/>
      <c r="AO39" s="45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s="70" customFormat="1" ht="13.5" customHeight="1">
      <c r="A40"/>
      <c r="B40"/>
      <c r="C40" s="217" t="s">
        <v>75</v>
      </c>
      <c r="D40" s="217"/>
      <c r="E40" s="217"/>
      <c r="F40"/>
      <c r="G40"/>
      <c r="H40" s="39"/>
      <c r="I40" s="118" t="s">
        <v>76</v>
      </c>
      <c r="J40" s="119"/>
      <c r="K40" s="119"/>
      <c r="L40" s="119"/>
      <c r="M40" s="120"/>
      <c r="N40" s="175" t="e">
        <f>'Beginning 5-15-16'!N45</f>
        <v>#REF!</v>
      </c>
      <c r="O40" s="147"/>
      <c r="P40" s="44"/>
      <c r="Q40" s="44"/>
      <c r="R40" s="41"/>
      <c r="S40" s="84" t="s">
        <v>66</v>
      </c>
      <c r="T40" s="89">
        <f>IF((C35-H33)&lt;=40,0,(C35-H33-40))</f>
        <v>0</v>
      </c>
      <c r="U40" s="89">
        <f>ROUND(T40*OvertimeRate,2)</f>
        <v>0</v>
      </c>
      <c r="V40" s="41"/>
      <c r="W40" s="41"/>
      <c r="X40" s="41"/>
      <c r="Y40" s="39"/>
      <c r="Z40" s="3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106" s="70" customFormat="1" ht="13.5" customHeight="1">
      <c r="A41"/>
      <c r="B41"/>
      <c r="C41" s="228" t="s">
        <v>77</v>
      </c>
      <c r="D41" s="228"/>
      <c r="E41" s="229">
        <f>J34</f>
        <v>0</v>
      </c>
      <c r="F41" s="229"/>
      <c r="G41"/>
      <c r="H41" s="39"/>
      <c r="I41" s="126"/>
      <c r="J41" s="124" t="s">
        <v>78</v>
      </c>
      <c r="K41" s="124"/>
      <c r="L41" s="124"/>
      <c r="M41" s="125"/>
      <c r="N41" s="176">
        <f>paidOTWeek2+paidOTWeek1</f>
        <v>0</v>
      </c>
      <c r="O41" s="148"/>
      <c r="P41" s="44"/>
      <c r="Q41" s="44"/>
      <c r="R41" s="84"/>
      <c r="S41" s="39"/>
      <c r="T41" s="39"/>
      <c r="U41" s="39"/>
      <c r="V41" s="39"/>
      <c r="W41" s="84"/>
      <c r="X41" s="8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</row>
    <row r="42" spans="1:106" s="70" customFormat="1" ht="13.5" customHeight="1">
      <c r="A42"/>
      <c r="B42"/>
      <c r="C42" s="228"/>
      <c r="D42" s="228"/>
      <c r="E42" s="229"/>
      <c r="F42" s="229"/>
      <c r="G42"/>
      <c r="H42" s="39"/>
      <c r="I42" s="126" t="s">
        <v>79</v>
      </c>
      <c r="J42" s="127"/>
      <c r="K42" s="127"/>
      <c r="L42" s="127"/>
      <c r="M42" s="125"/>
      <c r="N42" s="176">
        <f>IF(EligibleforOvertime="Y",T19+U20+T38+U40,0)</f>
        <v>0</v>
      </c>
      <c r="O42" s="148"/>
      <c r="P42" s="44"/>
      <c r="Q42" s="44"/>
      <c r="R42" s="84"/>
      <c r="S42" s="39"/>
      <c r="T42" s="39"/>
      <c r="U42" s="39"/>
      <c r="V42" s="39"/>
      <c r="W42" s="84"/>
      <c r="X42" s="8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s="70" customFormat="1" ht="13.5" customHeight="1">
      <c r="A43"/>
      <c r="B43"/>
      <c r="C43" s="228" t="s">
        <v>80</v>
      </c>
      <c r="D43" s="228"/>
      <c r="E43" s="229">
        <f>K34</f>
        <v>0</v>
      </c>
      <c r="F43" s="229"/>
      <c r="G43"/>
      <c r="H43" s="39"/>
      <c r="I43" s="126" t="s">
        <v>81</v>
      </c>
      <c r="J43" s="127"/>
      <c r="K43" s="127"/>
      <c r="L43" s="127"/>
      <c r="M43" s="125"/>
      <c r="N43" s="176" t="e">
        <f>SUM(N40+N42)</f>
        <v>#REF!</v>
      </c>
      <c r="O43" s="149"/>
      <c r="P43" s="44"/>
      <c r="Q43" s="44"/>
      <c r="R43" s="84"/>
      <c r="S43" s="39"/>
      <c r="T43" s="39"/>
      <c r="U43" s="39"/>
      <c r="V43" s="39"/>
      <c r="W43" s="84"/>
      <c r="X43" s="8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</row>
    <row r="44" spans="1:106" s="70" customFormat="1" ht="13.5" customHeight="1">
      <c r="A44"/>
      <c r="B44"/>
      <c r="C44" s="228"/>
      <c r="D44" s="228"/>
      <c r="E44" s="229"/>
      <c r="F44" s="229"/>
      <c r="G44"/>
      <c r="H44" s="39"/>
      <c r="I44" s="126" t="s">
        <v>82</v>
      </c>
      <c r="J44" s="127"/>
      <c r="K44" s="127"/>
      <c r="L44" s="127"/>
      <c r="M44" s="125"/>
      <c r="N44" s="176">
        <f>L16+L33</f>
        <v>0</v>
      </c>
      <c r="O44" s="148"/>
      <c r="P44" s="44"/>
      <c r="Q44" s="44"/>
      <c r="R44" s="84"/>
      <c r="S44" s="39"/>
      <c r="T44" s="39"/>
      <c r="U44" s="39"/>
      <c r="V44" s="39"/>
      <c r="W44" s="84"/>
      <c r="X44" s="8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s="70" customFormat="1" ht="15" customHeight="1" thickBot="1">
      <c r="A45"/>
      <c r="B45"/>
      <c r="C45" s="128"/>
      <c r="D45" s="128"/>
      <c r="E45" s="129"/>
      <c r="F45" s="8"/>
      <c r="G45"/>
      <c r="H45" s="39"/>
      <c r="I45" s="130" t="s">
        <v>83</v>
      </c>
      <c r="J45" s="80"/>
      <c r="K45" s="80"/>
      <c r="L45" s="80"/>
      <c r="M45" s="131"/>
      <c r="N45" s="177" t="e">
        <f>ROUND(SUM(N43-N44),2)</f>
        <v>#REF!</v>
      </c>
      <c r="O45" s="149"/>
      <c r="P45" s="44"/>
      <c r="Q45" s="44"/>
      <c r="R45" s="84"/>
      <c r="S45" s="39"/>
      <c r="T45" s="39"/>
      <c r="U45" s="39"/>
      <c r="V45" s="39"/>
      <c r="W45" s="84"/>
      <c r="X45" s="8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</row>
    <row r="46" spans="1:106" s="70" customFormat="1" ht="12" customHeight="1">
      <c r="A46" s="45"/>
      <c r="B46" s="45"/>
      <c r="C46" s="228" t="s">
        <v>84</v>
      </c>
      <c r="D46" s="228"/>
      <c r="E46" s="229">
        <f>L34</f>
        <v>0</v>
      </c>
      <c r="F46" s="229"/>
      <c r="G46"/>
      <c r="H46" s="39"/>
      <c r="I46" s="45" t="s">
        <v>85</v>
      </c>
      <c r="J46" s="89"/>
      <c r="K46" s="89"/>
      <c r="L46" s="89"/>
      <c r="M46" s="89"/>
      <c r="N46" s="89"/>
      <c r="O46" s="89"/>
      <c r="P46" s="89"/>
      <c r="Q46" s="39"/>
      <c r="R46" s="84"/>
      <c r="S46" s="39"/>
      <c r="T46" s="39"/>
      <c r="U46" s="39"/>
      <c r="V46" s="39"/>
      <c r="W46" s="84"/>
      <c r="X46" s="8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s="70" customFormat="1" ht="9.75" customHeight="1">
      <c r="A47" s="45"/>
      <c r="B47" s="45"/>
      <c r="C47" s="228"/>
      <c r="D47" s="228"/>
      <c r="E47" s="229"/>
      <c r="F47" s="229"/>
      <c r="G47"/>
      <c r="H47" s="39"/>
      <c r="I47" s="45"/>
      <c r="J47" s="89"/>
      <c r="K47" s="89"/>
      <c r="L47" s="89"/>
      <c r="M47" s="89"/>
      <c r="N47" s="89"/>
      <c r="O47" s="89"/>
      <c r="P47" s="45"/>
      <c r="Q47" s="39"/>
      <c r="R47" s="39"/>
      <c r="S47" s="39"/>
      <c r="T47" s="39"/>
      <c r="U47" s="39"/>
      <c r="V47" s="39"/>
      <c r="W47" s="84"/>
      <c r="X47" s="8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s="70" customFormat="1" ht="13.5" customHeight="1" thickBot="1">
      <c r="A48" s="45"/>
      <c r="B48" s="45"/>
      <c r="C48" s="228" t="s">
        <v>86</v>
      </c>
      <c r="D48" s="228"/>
      <c r="E48" s="229">
        <f>N34</f>
        <v>0</v>
      </c>
      <c r="F48" s="229"/>
      <c r="G48"/>
      <c r="H48" s="132"/>
      <c r="I48" s="238" t="s">
        <v>87</v>
      </c>
      <c r="J48" s="238"/>
      <c r="K48" s="238"/>
      <c r="L48" s="238"/>
      <c r="M48" s="238"/>
      <c r="N48" s="238"/>
      <c r="O48" s="238"/>
      <c r="P48" s="238"/>
      <c r="Q48" s="45"/>
      <c r="R48" s="84"/>
      <c r="S48" s="39"/>
      <c r="T48" s="84"/>
      <c r="U48" s="84"/>
      <c r="V48" s="84"/>
      <c r="W48" s="84"/>
      <c r="X48" s="8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</row>
    <row r="49" spans="1:106" s="70" customFormat="1" ht="13.5" customHeight="1">
      <c r="A49" s="45"/>
      <c r="B49" s="45"/>
      <c r="C49" s="228"/>
      <c r="D49" s="228"/>
      <c r="E49" s="229"/>
      <c r="F49" s="229"/>
      <c r="G49"/>
      <c r="H49" s="54" t="s">
        <v>88</v>
      </c>
      <c r="I49" s="238" t="s">
        <v>89</v>
      </c>
      <c r="J49" s="238"/>
      <c r="K49" s="238"/>
      <c r="L49" s="238"/>
      <c r="M49" s="238"/>
      <c r="N49" s="238"/>
      <c r="O49" s="238"/>
      <c r="P49" s="238"/>
      <c r="Q49" s="45"/>
      <c r="R49" s="84"/>
      <c r="S49" s="39"/>
      <c r="T49" s="84"/>
      <c r="U49" s="84"/>
      <c r="V49" s="84"/>
      <c r="W49" s="84"/>
      <c r="X49" s="8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</row>
    <row r="50" spans="1:106" s="70" customFormat="1" ht="5.25" customHeight="1">
      <c r="A50" s="45"/>
      <c r="B50" s="45"/>
      <c r="C50" s="121"/>
      <c r="D50" s="121"/>
      <c r="E50" s="122"/>
      <c r="F50" s="123"/>
      <c r="H50" s="54"/>
      <c r="I50" s="159"/>
      <c r="J50" s="159"/>
      <c r="K50" s="159"/>
      <c r="L50" s="159"/>
      <c r="M50" s="159"/>
      <c r="N50" s="159"/>
      <c r="O50" s="159"/>
      <c r="P50" s="159"/>
      <c r="Q50" s="45"/>
      <c r="R50" s="84"/>
      <c r="S50" s="39"/>
      <c r="T50" s="84"/>
      <c r="U50" s="84"/>
      <c r="V50" s="84"/>
      <c r="W50" s="84"/>
      <c r="X50" s="8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spans="1:106" s="70" customFormat="1" ht="13.5" customHeight="1">
      <c r="A51" s="45"/>
      <c r="B51" s="45"/>
      <c r="C51" s="228" t="s">
        <v>101</v>
      </c>
      <c r="D51" s="228"/>
      <c r="E51" s="229">
        <f>O34</f>
        <v>0</v>
      </c>
      <c r="F51" s="229"/>
      <c r="H51" s="54"/>
      <c r="I51" s="159"/>
      <c r="J51" s="159"/>
      <c r="K51" s="159"/>
      <c r="L51" s="159"/>
      <c r="M51" s="159"/>
      <c r="N51" s="159"/>
      <c r="O51" s="159"/>
      <c r="P51" s="159"/>
      <c r="Q51" s="45"/>
      <c r="R51" s="84"/>
      <c r="S51" s="39"/>
      <c r="T51" s="84"/>
      <c r="U51" s="84"/>
      <c r="V51" s="84"/>
      <c r="W51" s="84"/>
      <c r="X51" s="8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</row>
    <row r="52" spans="1:106" s="70" customFormat="1" ht="13.5" customHeight="1">
      <c r="A52" s="45"/>
      <c r="B52" s="45"/>
      <c r="C52" s="228"/>
      <c r="D52" s="228"/>
      <c r="E52" s="229"/>
      <c r="F52" s="229"/>
      <c r="H52" s="54"/>
      <c r="I52" s="159"/>
      <c r="J52" s="159"/>
      <c r="K52" s="159"/>
      <c r="L52" s="159"/>
      <c r="M52" s="159"/>
      <c r="N52" s="159"/>
      <c r="O52" s="159"/>
      <c r="P52" s="159"/>
      <c r="Q52" s="45"/>
      <c r="R52" s="84"/>
      <c r="S52" s="39"/>
      <c r="T52" s="84"/>
      <c r="U52" s="84"/>
      <c r="V52" s="84"/>
      <c r="W52" s="84"/>
      <c r="X52" s="8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</row>
    <row r="53" spans="1:106" s="70" customFormat="1" ht="8.25" customHeight="1">
      <c r="A53" s="45"/>
      <c r="B53" s="45"/>
      <c r="C53" s="121"/>
      <c r="D53" s="121"/>
      <c r="E53" s="122"/>
      <c r="F53" s="123"/>
      <c r="H53" s="54"/>
      <c r="I53" s="159"/>
      <c r="J53" s="159"/>
      <c r="K53" s="159"/>
      <c r="L53" s="159"/>
      <c r="M53" s="159"/>
      <c r="N53" s="159"/>
      <c r="O53" s="159"/>
      <c r="P53" s="159"/>
      <c r="Q53" s="45"/>
      <c r="R53" s="84"/>
      <c r="S53" s="39"/>
      <c r="T53" s="84"/>
      <c r="U53" s="84"/>
      <c r="V53" s="84"/>
      <c r="W53" s="84"/>
      <c r="X53" s="8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</row>
    <row r="54" spans="1:106" s="70" customFormat="1" ht="8.25" customHeight="1">
      <c r="A54" s="45"/>
      <c r="B54" s="45"/>
      <c r="C54" s="121"/>
      <c r="D54" s="236"/>
      <c r="E54" s="236"/>
      <c r="F54" s="236"/>
      <c r="G54" s="236"/>
      <c r="H54" s="236"/>
      <c r="I54" s="236"/>
      <c r="J54" s="236"/>
      <c r="K54" s="45"/>
      <c r="L54" s="45"/>
      <c r="M54" s="45"/>
      <c r="N54" s="45"/>
      <c r="O54" s="45"/>
      <c r="P54" s="45"/>
      <c r="Q54" s="45"/>
      <c r="R54" s="84"/>
      <c r="S54" s="39"/>
      <c r="T54" s="84"/>
      <c r="U54" s="84"/>
      <c r="V54" s="84"/>
      <c r="W54" s="84"/>
      <c r="X54" s="8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</row>
    <row r="55" spans="1:106" s="70" customFormat="1" ht="15" customHeight="1" thickBot="1">
      <c r="A55" s="158" t="s">
        <v>95</v>
      </c>
      <c r="B55" s="45"/>
      <c r="C55" s="45"/>
      <c r="D55" s="237"/>
      <c r="E55" s="237"/>
      <c r="F55" s="237"/>
      <c r="G55" s="237"/>
      <c r="H55" s="237"/>
      <c r="I55" s="237"/>
      <c r="J55" s="237"/>
      <c r="K55" s="45"/>
      <c r="L55" s="45"/>
      <c r="M55" s="45"/>
      <c r="N55" s="45"/>
      <c r="O55" s="45"/>
      <c r="P55" s="45"/>
      <c r="Q55" s="45"/>
      <c r="R55" s="84"/>
      <c r="S55" s="39"/>
      <c r="T55" s="84"/>
      <c r="U55" s="84"/>
      <c r="V55" s="84"/>
      <c r="W55" s="84"/>
      <c r="X55" s="8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</row>
    <row r="56" spans="1:106" s="70" customFormat="1" ht="12.75" customHeight="1">
      <c r="A56" s="45"/>
      <c r="B56" s="45"/>
      <c r="C56" s="45"/>
      <c r="D56" s="133"/>
      <c r="E56" s="133"/>
      <c r="F56" s="134"/>
      <c r="G56" s="134"/>
      <c r="H56" s="54"/>
      <c r="I56" s="45"/>
      <c r="J56" s="45"/>
      <c r="K56" s="45"/>
      <c r="L56" s="45"/>
      <c r="M56" s="45"/>
      <c r="N56" s="45"/>
      <c r="O56" s="45"/>
      <c r="P56" s="45"/>
      <c r="Q56" s="45"/>
      <c r="R56" s="84"/>
      <c r="S56" s="39"/>
      <c r="T56" s="84"/>
      <c r="U56" s="84"/>
      <c r="V56" s="84"/>
      <c r="W56" s="84"/>
      <c r="X56" s="8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</row>
    <row r="57" spans="1:106" s="70" customFormat="1" ht="13.5" customHeight="1">
      <c r="A57" s="45" t="s">
        <v>90</v>
      </c>
      <c r="B57" s="45"/>
      <c r="C57" s="45"/>
      <c r="D57" s="45"/>
      <c r="E57" s="45"/>
      <c r="F57" s="45"/>
      <c r="G57" s="39"/>
      <c r="H57" s="39"/>
      <c r="J57" s="45"/>
      <c r="K57" s="45"/>
      <c r="L57" s="45"/>
      <c r="M57" s="45"/>
      <c r="N57" s="45"/>
      <c r="O57" s="45"/>
      <c r="P57" s="45"/>
      <c r="Q57" s="45"/>
      <c r="R57" s="84"/>
      <c r="S57" s="39"/>
      <c r="T57" s="84"/>
      <c r="U57" s="84"/>
      <c r="V57" s="84"/>
      <c r="W57" s="84"/>
      <c r="X57" s="8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</row>
    <row r="58" spans="1:106" s="70" customFormat="1" ht="13.5" customHeight="1">
      <c r="A58" s="69" t="s">
        <v>91</v>
      </c>
      <c r="B58" s="69"/>
      <c r="C58" s="135"/>
      <c r="D58" s="135"/>
      <c r="E58" s="135"/>
      <c r="F58" s="135"/>
      <c r="G58" s="111"/>
      <c r="H58" s="39"/>
      <c r="I58" s="45"/>
      <c r="J58" s="45"/>
      <c r="K58" s="45"/>
      <c r="L58" s="45"/>
      <c r="M58" s="45"/>
      <c r="N58" s="45"/>
      <c r="O58" s="45"/>
      <c r="P58" s="111"/>
      <c r="Q58" s="69"/>
      <c r="R58" s="69"/>
      <c r="S58" s="136"/>
      <c r="T58" s="136"/>
      <c r="U58" s="136"/>
      <c r="V58" s="136"/>
      <c r="W58" s="136"/>
      <c r="X58" s="13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</row>
    <row r="59" spans="1:106" s="70" customFormat="1" ht="13.5" customHeight="1">
      <c r="A59" s="69" t="s">
        <v>92</v>
      </c>
      <c r="B59" s="69"/>
      <c r="C59" s="135"/>
      <c r="D59" s="135"/>
      <c r="E59" s="135"/>
      <c r="F59" s="135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69"/>
      <c r="R59" s="69"/>
      <c r="S59" s="136"/>
      <c r="T59" s="136"/>
      <c r="U59" s="136"/>
      <c r="V59" s="136"/>
      <c r="W59" s="136"/>
      <c r="X59" s="13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</row>
    <row r="60" spans="1:106" s="70" customFormat="1" ht="14.25" customHeight="1">
      <c r="A60" s="69"/>
      <c r="B60" s="69"/>
      <c r="C60" s="135"/>
      <c r="D60" s="135"/>
      <c r="E60" s="137"/>
      <c r="F60" s="135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69"/>
      <c r="R60" s="69"/>
      <c r="S60" s="136"/>
      <c r="T60" s="136"/>
      <c r="U60" s="136"/>
      <c r="V60" s="136"/>
      <c r="W60" s="136"/>
      <c r="X60" s="13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</row>
    <row r="61" spans="1:106" s="70" customFormat="1" ht="13.5" thickBot="1">
      <c r="A61" s="69"/>
      <c r="B61" s="69"/>
      <c r="C61" s="69"/>
      <c r="D61" s="227" t="s">
        <v>93</v>
      </c>
      <c r="E61" s="227"/>
      <c r="F61" s="227"/>
      <c r="G61" s="227"/>
      <c r="H61" s="138"/>
      <c r="I61" s="138"/>
      <c r="J61" s="138"/>
      <c r="K61" s="142"/>
      <c r="L61" s="142"/>
      <c r="M61" s="200" t="s">
        <v>109</v>
      </c>
      <c r="N61" s="172"/>
      <c r="O61" s="172"/>
      <c r="P61" s="141"/>
      <c r="Q61" s="141"/>
      <c r="R61" s="69"/>
      <c r="S61" s="136"/>
      <c r="T61" s="136"/>
      <c r="U61" s="136"/>
      <c r="V61" s="136"/>
      <c r="W61" s="136"/>
      <c r="X61" s="136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</row>
    <row r="62" spans="1:106" s="70" customFormat="1" ht="19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40"/>
      <c r="O62" s="140"/>
      <c r="P62" s="140"/>
      <c r="Q62" s="141"/>
      <c r="R62" s="69"/>
      <c r="S62" s="136"/>
      <c r="T62" s="136"/>
      <c r="U62" s="136"/>
      <c r="V62" s="136"/>
      <c r="W62" s="136"/>
      <c r="X62" s="13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</row>
    <row r="63" spans="2:106" s="70" customFormat="1" ht="13.5" thickBot="1">
      <c r="B63" s="69"/>
      <c r="C63" s="69"/>
      <c r="D63" s="227" t="s">
        <v>94</v>
      </c>
      <c r="E63" s="227"/>
      <c r="F63" s="227"/>
      <c r="G63" s="227"/>
      <c r="H63" s="142"/>
      <c r="I63" s="142"/>
      <c r="J63" s="142"/>
      <c r="K63" s="142"/>
      <c r="L63" s="142"/>
      <c r="M63" s="200" t="s">
        <v>109</v>
      </c>
      <c r="N63" s="172"/>
      <c r="O63" s="172"/>
      <c r="P63" s="140"/>
      <c r="Q63" s="141"/>
      <c r="R63" s="69"/>
      <c r="S63" s="136"/>
      <c r="T63" s="136"/>
      <c r="U63" s="136"/>
      <c r="V63" s="136"/>
      <c r="W63" s="136"/>
      <c r="X63" s="13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</row>
    <row r="64" spans="1:106" s="70" customFormat="1" ht="12.75">
      <c r="A64" s="43"/>
      <c r="B64" s="43"/>
      <c r="C64" s="143"/>
      <c r="D64" s="143"/>
      <c r="E64" s="196"/>
      <c r="F64" s="196"/>
      <c r="G64" s="140"/>
      <c r="H64" s="140"/>
      <c r="I64" s="140"/>
      <c r="J64" s="140"/>
      <c r="K64" s="139"/>
      <c r="L64" s="140"/>
      <c r="M64" s="140"/>
      <c r="N64" s="140"/>
      <c r="O64" s="140"/>
      <c r="P64" s="141"/>
      <c r="Q64" s="141"/>
      <c r="R64" s="43"/>
      <c r="S64" s="136"/>
      <c r="T64" s="136"/>
      <c r="U64" s="136"/>
      <c r="V64" s="136"/>
      <c r="W64" s="136"/>
      <c r="X64" s="13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</row>
    <row r="65" spans="1:106" s="70" customFormat="1" ht="12.75">
      <c r="A65" s="43"/>
      <c r="B65" s="43"/>
      <c r="C65" s="143"/>
      <c r="D65" s="143"/>
      <c r="E65" s="143"/>
      <c r="F65" s="143"/>
      <c r="G65" s="139"/>
      <c r="H65" s="139"/>
      <c r="I65" s="139"/>
      <c r="J65" s="139"/>
      <c r="K65" s="139"/>
      <c r="L65" s="139"/>
      <c r="M65" s="139"/>
      <c r="N65" s="139"/>
      <c r="O65" s="139"/>
      <c r="P65" s="43"/>
      <c r="Q65" s="43"/>
      <c r="R65" s="43"/>
      <c r="S65" s="136"/>
      <c r="T65" s="136"/>
      <c r="U65" s="136"/>
      <c r="V65" s="136"/>
      <c r="W65" s="136"/>
      <c r="X65" s="13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</row>
    <row r="66" spans="1:106" s="70" customFormat="1" ht="12.75">
      <c r="A66" s="43"/>
      <c r="B66" s="139"/>
      <c r="C66" s="143"/>
      <c r="D66" s="143"/>
      <c r="E66" s="143"/>
      <c r="F66" s="143"/>
      <c r="G66" s="139"/>
      <c r="H66" s="139"/>
      <c r="I66" s="139"/>
      <c r="J66" s="139"/>
      <c r="K66" s="139"/>
      <c r="L66" s="139"/>
      <c r="M66" s="139"/>
      <c r="N66" s="139"/>
      <c r="O66" s="139"/>
      <c r="P66" s="43"/>
      <c r="Q66" s="43"/>
      <c r="R66" s="43"/>
      <c r="S66" s="136"/>
      <c r="T66" s="136"/>
      <c r="U66" s="136"/>
      <c r="V66" s="136"/>
      <c r="W66" s="136"/>
      <c r="X66" s="13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70" customFormat="1" ht="12.75">
      <c r="A67" s="43"/>
      <c r="B67" s="139"/>
      <c r="C67" s="143"/>
      <c r="D67" s="143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43"/>
      <c r="Q67" s="43"/>
      <c r="R67" s="43"/>
      <c r="S67" s="136"/>
      <c r="T67" s="136"/>
      <c r="U67" s="136"/>
      <c r="V67" s="136"/>
      <c r="W67" s="136"/>
      <c r="X67" s="136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70" customFormat="1" ht="12.75">
      <c r="A68" s="43"/>
      <c r="B68" s="43"/>
      <c r="C68" s="143"/>
      <c r="D68" s="143"/>
      <c r="E68" s="143"/>
      <c r="F68" s="143"/>
      <c r="G68" s="139"/>
      <c r="H68" s="139"/>
      <c r="I68" s="139"/>
      <c r="J68" s="139"/>
      <c r="K68" s="139"/>
      <c r="L68" s="139"/>
      <c r="M68" s="139"/>
      <c r="N68" s="139"/>
      <c r="O68" s="139"/>
      <c r="P68" s="43"/>
      <c r="Q68" s="43"/>
      <c r="R68" s="43"/>
      <c r="S68" s="136"/>
      <c r="T68" s="136"/>
      <c r="U68" s="136"/>
      <c r="V68" s="136"/>
      <c r="W68" s="136"/>
      <c r="X68" s="136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70" customFormat="1" ht="12.75">
      <c r="A69" s="43"/>
      <c r="B69" s="43"/>
      <c r="C69" s="143"/>
      <c r="D69" s="143"/>
      <c r="E69" s="143"/>
      <c r="F69" s="143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3"/>
      <c r="R69" s="135"/>
      <c r="S69" s="136"/>
      <c r="T69" s="136"/>
      <c r="U69" s="136"/>
      <c r="V69" s="136"/>
      <c r="W69" s="136"/>
      <c r="X69" s="13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70" customFormat="1" ht="12.75">
      <c r="A70" s="43"/>
      <c r="B70" s="43"/>
      <c r="C70" s="143"/>
      <c r="D70" s="143"/>
      <c r="E70" s="143"/>
      <c r="F70" s="143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69"/>
      <c r="R70" s="135"/>
      <c r="S70" s="136"/>
      <c r="T70" s="136"/>
      <c r="U70" s="136"/>
      <c r="V70" s="136"/>
      <c r="W70" s="136"/>
      <c r="X70" s="13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70" customFormat="1" ht="12.75">
      <c r="A71" s="43"/>
      <c r="B71" s="43"/>
      <c r="C71" s="143"/>
      <c r="D71" s="143"/>
      <c r="E71" s="143"/>
      <c r="F71" s="143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69"/>
      <c r="R71" s="135"/>
      <c r="S71" s="136"/>
      <c r="T71" s="136"/>
      <c r="U71" s="136"/>
      <c r="V71" s="136"/>
      <c r="W71" s="136"/>
      <c r="X71" s="136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70" customFormat="1" ht="12.75">
      <c r="A72" s="43"/>
      <c r="B72" s="43"/>
      <c r="C72" s="143"/>
      <c r="D72" s="143"/>
      <c r="E72" s="143"/>
      <c r="F72" s="143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69"/>
      <c r="R72" s="135"/>
      <c r="S72" s="136"/>
      <c r="T72" s="136"/>
      <c r="U72" s="136"/>
      <c r="V72" s="136"/>
      <c r="W72" s="136"/>
      <c r="X72" s="13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70" customFormat="1" ht="12.75">
      <c r="A73" s="43"/>
      <c r="B73" s="43"/>
      <c r="C73" s="143"/>
      <c r="D73" s="143"/>
      <c r="E73" s="143"/>
      <c r="F73" s="143"/>
      <c r="G73" s="139"/>
      <c r="H73" s="139"/>
      <c r="I73" s="139"/>
      <c r="J73" s="139"/>
      <c r="K73" s="139"/>
      <c r="L73" s="139"/>
      <c r="M73" s="139"/>
      <c r="N73" s="139"/>
      <c r="O73" s="139"/>
      <c r="P73" s="140"/>
      <c r="Q73" s="69"/>
      <c r="R73" s="69"/>
      <c r="S73" s="136"/>
      <c r="T73" s="136"/>
      <c r="U73" s="136"/>
      <c r="V73" s="136"/>
      <c r="W73" s="136"/>
      <c r="X73" s="136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70" customFormat="1" ht="12.75">
      <c r="A74" s="43"/>
      <c r="B74" s="43"/>
      <c r="C74" s="143"/>
      <c r="D74" s="143"/>
      <c r="E74" s="143"/>
      <c r="F74" s="143"/>
      <c r="G74" s="139"/>
      <c r="H74" s="139"/>
      <c r="I74" s="139"/>
      <c r="J74" s="139"/>
      <c r="K74" s="139"/>
      <c r="L74" s="139"/>
      <c r="M74" s="139"/>
      <c r="N74" s="139"/>
      <c r="O74" s="139"/>
      <c r="P74" s="140"/>
      <c r="Q74" s="69"/>
      <c r="R74" s="135"/>
      <c r="S74" s="136"/>
      <c r="T74" s="136"/>
      <c r="U74" s="136"/>
      <c r="V74" s="136"/>
      <c r="W74" s="136"/>
      <c r="X74" s="136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70" customFormat="1" ht="12.75">
      <c r="A75" s="43"/>
      <c r="B75" s="43"/>
      <c r="C75" s="143"/>
      <c r="D75" s="143"/>
      <c r="E75" s="143"/>
      <c r="F75" s="143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1"/>
      <c r="R75" s="135"/>
      <c r="S75" s="136"/>
      <c r="T75" s="136"/>
      <c r="U75" s="136"/>
      <c r="V75" s="136"/>
      <c r="W75" s="136"/>
      <c r="X75" s="136"/>
      <c r="Y75" s="111"/>
      <c r="Z75" s="111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70" customFormat="1" ht="12.75">
      <c r="A76" s="43"/>
      <c r="B76" s="43"/>
      <c r="C76" s="143"/>
      <c r="D76" s="143"/>
      <c r="E76" s="143"/>
      <c r="F76" s="143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1"/>
      <c r="R76" s="43"/>
      <c r="S76" s="136"/>
      <c r="T76" s="136"/>
      <c r="U76" s="136"/>
      <c r="V76" s="136"/>
      <c r="W76" s="136"/>
      <c r="X76" s="136"/>
      <c r="Y76" s="111"/>
      <c r="Z76" s="111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70" customFormat="1" ht="12.75">
      <c r="A77" s="43"/>
      <c r="B77" s="43"/>
      <c r="C77" s="143"/>
      <c r="D77" s="143"/>
      <c r="E77" s="143"/>
      <c r="F77" s="143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1"/>
      <c r="R77" s="43"/>
      <c r="S77" s="136"/>
      <c r="T77" s="144"/>
      <c r="U77" s="144"/>
      <c r="V77" s="144"/>
      <c r="W77" s="136"/>
      <c r="X77" s="136"/>
      <c r="Y77" s="111"/>
      <c r="Z77" s="111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70" customFormat="1" ht="12.75">
      <c r="A78" s="43"/>
      <c r="B78" s="43"/>
      <c r="C78" s="143"/>
      <c r="D78" s="143"/>
      <c r="E78" s="143"/>
      <c r="F78" s="14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3"/>
      <c r="R78" s="43"/>
      <c r="S78" s="136"/>
      <c r="T78" s="144"/>
      <c r="U78" s="144"/>
      <c r="V78" s="144"/>
      <c r="W78" s="136"/>
      <c r="X78" s="136"/>
      <c r="Y78" s="111"/>
      <c r="Z78" s="111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ht="12.75">
      <c r="A79" s="43"/>
      <c r="B79" s="43"/>
      <c r="C79" s="143"/>
      <c r="D79" s="143"/>
      <c r="E79" s="143"/>
      <c r="F79" s="14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3"/>
      <c r="R79" s="43"/>
      <c r="S79" s="136"/>
      <c r="T79" s="144"/>
      <c r="U79" s="144"/>
      <c r="V79" s="144"/>
      <c r="W79" s="136"/>
      <c r="X79" s="136"/>
      <c r="Y79" s="111"/>
      <c r="Z79" s="11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2.75">
      <c r="A80" s="43"/>
      <c r="B80" s="43"/>
      <c r="C80" s="143"/>
      <c r="D80" s="143"/>
      <c r="E80" s="143"/>
      <c r="F80" s="14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3"/>
      <c r="R80" s="43"/>
      <c r="S80" s="136"/>
      <c r="T80" s="144"/>
      <c r="U80" s="144"/>
      <c r="V80" s="144"/>
      <c r="W80" s="136"/>
      <c r="X80" s="136"/>
      <c r="Y80" s="111"/>
      <c r="Z80" s="11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ht="12.75">
      <c r="A81" s="43"/>
      <c r="B81" s="43"/>
      <c r="C81" s="143"/>
      <c r="D81" s="143"/>
      <c r="E81" s="143"/>
      <c r="F81" s="14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3"/>
      <c r="R81" s="43"/>
      <c r="S81" s="136"/>
      <c r="T81" s="144"/>
      <c r="U81" s="144"/>
      <c r="V81" s="144"/>
      <c r="W81" s="136"/>
      <c r="X81" s="136"/>
      <c r="Y81" s="111"/>
      <c r="Z81" s="11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2.75">
      <c r="A82" s="43"/>
      <c r="B82" s="43"/>
      <c r="C82" s="143"/>
      <c r="D82" s="143"/>
      <c r="E82" s="143"/>
      <c r="F82" s="14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3"/>
      <c r="R82" s="43"/>
      <c r="S82" s="136"/>
      <c r="T82" s="144"/>
      <c r="U82" s="144"/>
      <c r="V82" s="144"/>
      <c r="W82" s="136"/>
      <c r="X82" s="136"/>
      <c r="Y82" s="111"/>
      <c r="Z82" s="11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ht="12.75">
      <c r="A83" s="43"/>
      <c r="B83" s="43"/>
      <c r="C83" s="143"/>
      <c r="D83" s="143"/>
      <c r="E83" s="143"/>
      <c r="F83" s="14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3"/>
      <c r="R83" s="43"/>
      <c r="S83" s="136"/>
      <c r="T83" s="144"/>
      <c r="U83" s="144"/>
      <c r="V83" s="144"/>
      <c r="W83" s="136"/>
      <c r="X83" s="136"/>
      <c r="Y83" s="111"/>
      <c r="Z83" s="11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12.75">
      <c r="A84" s="43"/>
      <c r="B84" s="43"/>
      <c r="C84" s="143"/>
      <c r="D84" s="143"/>
      <c r="E84" s="143"/>
      <c r="F84" s="14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3"/>
      <c r="R84" s="43"/>
      <c r="S84" s="136"/>
      <c r="T84" s="144"/>
      <c r="U84" s="144"/>
      <c r="V84" s="144"/>
      <c r="W84" s="136"/>
      <c r="X84" s="136"/>
      <c r="Y84" s="111"/>
      <c r="Z84" s="11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ht="12.75">
      <c r="A85" s="43"/>
      <c r="B85" s="43"/>
      <c r="C85" s="143"/>
      <c r="D85" s="143"/>
      <c r="E85" s="143"/>
      <c r="F85" s="143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3"/>
      <c r="R85" s="135"/>
      <c r="S85" s="136"/>
      <c r="T85" s="136"/>
      <c r="U85" s="136"/>
      <c r="V85" s="136"/>
      <c r="W85" s="136"/>
      <c r="X85" s="136"/>
      <c r="Y85" s="111"/>
      <c r="Z85" s="11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ht="12.75">
      <c r="A86" s="43"/>
      <c r="B86" s="43"/>
      <c r="C86" s="143"/>
      <c r="D86" s="143"/>
      <c r="E86" s="143"/>
      <c r="F86" s="14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"/>
      <c r="R86" s="135"/>
      <c r="S86" s="136"/>
      <c r="T86" s="136"/>
      <c r="U86" s="136"/>
      <c r="V86" s="136"/>
      <c r="W86" s="136"/>
      <c r="X86" s="136"/>
      <c r="Y86" s="111"/>
      <c r="Z86" s="11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ht="12.75">
      <c r="A87" s="43"/>
      <c r="B87" s="43"/>
      <c r="C87" s="143"/>
      <c r="D87" s="143"/>
      <c r="E87" s="143"/>
      <c r="F87" s="14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1"/>
      <c r="R87" s="135"/>
      <c r="S87" s="136"/>
      <c r="T87" s="136"/>
      <c r="U87" s="136"/>
      <c r="V87" s="136"/>
      <c r="W87" s="136"/>
      <c r="X87" s="136"/>
      <c r="Y87" s="111"/>
      <c r="Z87" s="11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ht="12.75">
      <c r="A88" s="43"/>
      <c r="B88" s="43"/>
      <c r="C88" s="143"/>
      <c r="D88" s="143"/>
      <c r="E88" s="143"/>
      <c r="F88" s="14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41"/>
      <c r="R88" s="135"/>
      <c r="S88" s="136"/>
      <c r="T88" s="136"/>
      <c r="U88" s="136"/>
      <c r="V88" s="136"/>
      <c r="W88" s="136"/>
      <c r="X88" s="136"/>
      <c r="Y88" s="111"/>
      <c r="Z88" s="11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12.75">
      <c r="A89" s="43"/>
      <c r="B89" s="43"/>
      <c r="C89" s="143"/>
      <c r="D89" s="143"/>
      <c r="E89" s="143"/>
      <c r="F89" s="143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41"/>
      <c r="R89" s="135"/>
      <c r="S89" s="136"/>
      <c r="T89" s="136"/>
      <c r="U89" s="136"/>
      <c r="V89" s="136"/>
      <c r="W89" s="136"/>
      <c r="X89" s="136"/>
      <c r="Y89" s="111"/>
      <c r="Z89" s="111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ht="12.75">
      <c r="A90" s="43"/>
      <c r="B90" s="43"/>
      <c r="C90" s="143"/>
      <c r="D90" s="143"/>
      <c r="E90" s="143"/>
      <c r="F90" s="143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3"/>
      <c r="R90" s="143"/>
      <c r="S90" s="136"/>
      <c r="T90" s="136"/>
      <c r="U90" s="136"/>
      <c r="V90" s="136"/>
      <c r="W90" s="136"/>
      <c r="X90" s="136"/>
      <c r="Y90" s="111"/>
      <c r="Z90" s="111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</row>
    <row r="91" spans="1:106" ht="12.75">
      <c r="A91" s="43"/>
      <c r="B91" s="43"/>
      <c r="C91" s="143"/>
      <c r="D91" s="143"/>
      <c r="E91" s="143"/>
      <c r="F91" s="143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3"/>
      <c r="R91" s="143"/>
      <c r="S91" s="144"/>
      <c r="T91" s="144"/>
      <c r="U91" s="144"/>
      <c r="V91" s="144"/>
      <c r="W91" s="144"/>
      <c r="X91" s="144"/>
      <c r="Y91" s="139"/>
      <c r="Z91" s="1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2.75">
      <c r="A92" s="43"/>
      <c r="B92" s="43"/>
      <c r="C92" s="143"/>
      <c r="D92" s="143"/>
      <c r="E92" s="143"/>
      <c r="F92" s="14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3"/>
      <c r="R92" s="143"/>
      <c r="S92" s="144"/>
      <c r="T92" s="144"/>
      <c r="U92" s="144"/>
      <c r="V92" s="144"/>
      <c r="W92" s="144"/>
      <c r="X92" s="144"/>
      <c r="Y92" s="139"/>
      <c r="Z92" s="1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</row>
    <row r="93" spans="1:106" ht="12.75">
      <c r="A93" s="43"/>
      <c r="B93" s="43"/>
      <c r="C93" s="143"/>
      <c r="D93" s="143"/>
      <c r="E93" s="143"/>
      <c r="F93" s="14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3"/>
      <c r="R93" s="143"/>
      <c r="S93" s="144"/>
      <c r="T93" s="144"/>
      <c r="U93" s="144"/>
      <c r="V93" s="144"/>
      <c r="W93" s="144"/>
      <c r="X93" s="144"/>
      <c r="Y93" s="139"/>
      <c r="Z93" s="1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2.75">
      <c r="A94" s="43"/>
      <c r="B94" s="43"/>
      <c r="C94" s="143"/>
      <c r="D94" s="143"/>
      <c r="E94" s="143"/>
      <c r="F94" s="143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3"/>
      <c r="R94" s="143"/>
      <c r="S94" s="144"/>
      <c r="T94" s="144"/>
      <c r="U94" s="144"/>
      <c r="V94" s="144"/>
      <c r="W94" s="144"/>
      <c r="X94" s="144"/>
      <c r="Y94" s="139"/>
      <c r="Z94" s="1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</row>
    <row r="95" spans="1:106" ht="12.75">
      <c r="A95" s="43"/>
      <c r="B95" s="43"/>
      <c r="C95" s="143"/>
      <c r="D95" s="143"/>
      <c r="E95" s="143"/>
      <c r="F95" s="143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3"/>
      <c r="R95" s="143"/>
      <c r="S95" s="144"/>
      <c r="T95" s="144"/>
      <c r="U95" s="144"/>
      <c r="V95" s="144"/>
      <c r="W95" s="144"/>
      <c r="X95" s="144"/>
      <c r="Y95" s="139"/>
      <c r="Z95" s="1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</row>
    <row r="96" spans="1:106" ht="12.75">
      <c r="A96" s="43"/>
      <c r="B96" s="43"/>
      <c r="C96" s="143"/>
      <c r="D96" s="143"/>
      <c r="E96" s="143"/>
      <c r="F96" s="143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3"/>
      <c r="R96" s="143"/>
      <c r="S96" s="144"/>
      <c r="T96" s="144"/>
      <c r="U96" s="144"/>
      <c r="V96" s="144"/>
      <c r="W96" s="144"/>
      <c r="X96" s="144"/>
      <c r="Y96" s="139"/>
      <c r="Z96" s="1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12.75">
      <c r="A97" s="43"/>
      <c r="B97" s="43"/>
      <c r="C97" s="143"/>
      <c r="D97" s="143"/>
      <c r="E97" s="143"/>
      <c r="F97" s="143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3"/>
      <c r="R97" s="143"/>
      <c r="S97" s="144"/>
      <c r="T97" s="144"/>
      <c r="U97" s="144"/>
      <c r="V97" s="144"/>
      <c r="W97" s="144"/>
      <c r="X97" s="144"/>
      <c r="Y97" s="139"/>
      <c r="Z97" s="1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</row>
    <row r="98" spans="1:106" ht="12.75">
      <c r="A98" s="43"/>
      <c r="B98" s="43"/>
      <c r="C98" s="143"/>
      <c r="D98" s="143"/>
      <c r="E98" s="143"/>
      <c r="F98" s="143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3"/>
      <c r="R98" s="143"/>
      <c r="S98" s="144"/>
      <c r="T98" s="144"/>
      <c r="U98" s="144"/>
      <c r="V98" s="144"/>
      <c r="W98" s="144"/>
      <c r="X98" s="144"/>
      <c r="Y98" s="139"/>
      <c r="Z98" s="1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12.75">
      <c r="A99" s="43"/>
      <c r="B99" s="43"/>
      <c r="C99" s="143"/>
      <c r="D99" s="143"/>
      <c r="E99" s="143"/>
      <c r="F99" s="14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3"/>
      <c r="R99" s="143"/>
      <c r="S99" s="144"/>
      <c r="T99" s="144"/>
      <c r="U99" s="144"/>
      <c r="V99" s="144"/>
      <c r="W99" s="144"/>
      <c r="X99" s="144"/>
      <c r="Y99" s="139"/>
      <c r="Z99" s="1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  <row r="100" spans="1:106" ht="12.75">
      <c r="A100" s="43"/>
      <c r="B100" s="43"/>
      <c r="C100" s="143"/>
      <c r="D100" s="143"/>
      <c r="E100" s="143"/>
      <c r="F100" s="14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3"/>
      <c r="R100" s="143"/>
      <c r="S100" s="144"/>
      <c r="T100" s="144"/>
      <c r="U100" s="144"/>
      <c r="V100" s="144"/>
      <c r="W100" s="144"/>
      <c r="X100" s="144"/>
      <c r="Y100" s="139"/>
      <c r="Z100" s="1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</row>
    <row r="101" spans="1:106" ht="12.75">
      <c r="A101" s="43"/>
      <c r="B101" s="43"/>
      <c r="C101" s="143"/>
      <c r="D101" s="143"/>
      <c r="E101" s="143"/>
      <c r="F101" s="14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3"/>
      <c r="R101" s="143"/>
      <c r="S101" s="144"/>
      <c r="T101" s="144"/>
      <c r="U101" s="144"/>
      <c r="V101" s="144"/>
      <c r="W101" s="144"/>
      <c r="X101" s="144"/>
      <c r="Y101" s="139"/>
      <c r="Z101" s="1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</row>
    <row r="102" spans="1:106" ht="12.75">
      <c r="A102" s="43"/>
      <c r="B102" s="43"/>
      <c r="C102" s="143"/>
      <c r="D102" s="143"/>
      <c r="E102" s="143"/>
      <c r="F102" s="14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3"/>
      <c r="R102" s="143"/>
      <c r="S102" s="144"/>
      <c r="T102" s="144"/>
      <c r="U102" s="144"/>
      <c r="V102" s="144"/>
      <c r="W102" s="144"/>
      <c r="X102" s="144"/>
      <c r="Y102" s="139"/>
      <c r="Z102" s="1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</row>
    <row r="103" spans="1:106" ht="12.75">
      <c r="A103" s="43"/>
      <c r="B103" s="43"/>
      <c r="C103" s="143"/>
      <c r="D103" s="143"/>
      <c r="E103" s="143"/>
      <c r="F103" s="14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3"/>
      <c r="R103" s="143"/>
      <c r="S103" s="144"/>
      <c r="T103" s="144"/>
      <c r="U103" s="144"/>
      <c r="V103" s="144"/>
      <c r="W103" s="144"/>
      <c r="X103" s="144"/>
      <c r="Y103" s="139"/>
      <c r="Z103" s="1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2.75">
      <c r="A104" s="43"/>
      <c r="B104" s="43"/>
      <c r="C104" s="143"/>
      <c r="D104" s="143"/>
      <c r="E104" s="143"/>
      <c r="F104" s="14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3"/>
      <c r="R104" s="143"/>
      <c r="S104" s="144"/>
      <c r="T104" s="144"/>
      <c r="U104" s="144"/>
      <c r="V104" s="144"/>
      <c r="W104" s="144"/>
      <c r="X104" s="144"/>
      <c r="Y104" s="139"/>
      <c r="Z104" s="1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</row>
    <row r="105" spans="1:106" ht="12.75">
      <c r="A105" s="43"/>
      <c r="B105" s="43"/>
      <c r="C105" s="143"/>
      <c r="D105" s="143"/>
      <c r="E105" s="143"/>
      <c r="F105" s="14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3"/>
      <c r="R105" s="143"/>
      <c r="S105" s="144"/>
      <c r="T105" s="144"/>
      <c r="U105" s="144"/>
      <c r="V105" s="144"/>
      <c r="W105" s="144"/>
      <c r="X105" s="144"/>
      <c r="Y105" s="139"/>
      <c r="Z105" s="1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</row>
    <row r="106" spans="1:106" ht="12.75">
      <c r="A106" s="43"/>
      <c r="B106" s="43"/>
      <c r="C106" s="143"/>
      <c r="D106" s="143"/>
      <c r="E106" s="143"/>
      <c r="F106" s="14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3"/>
      <c r="R106" s="143"/>
      <c r="S106" s="144"/>
      <c r="T106" s="144"/>
      <c r="U106" s="144"/>
      <c r="V106" s="144"/>
      <c r="W106" s="144"/>
      <c r="X106" s="144"/>
      <c r="Y106" s="139"/>
      <c r="Z106" s="1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2.75">
      <c r="A107" s="43"/>
      <c r="B107" s="43"/>
      <c r="C107" s="143"/>
      <c r="D107" s="143"/>
      <c r="E107" s="143"/>
      <c r="F107" s="14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3"/>
      <c r="R107" s="143"/>
      <c r="S107" s="144"/>
      <c r="T107" s="144"/>
      <c r="U107" s="144"/>
      <c r="V107" s="144"/>
      <c r="W107" s="144"/>
      <c r="X107" s="144"/>
      <c r="Y107" s="139"/>
      <c r="Z107" s="1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</row>
    <row r="108" spans="1:106" ht="12.75">
      <c r="A108" s="43"/>
      <c r="B108" s="43"/>
      <c r="C108" s="143"/>
      <c r="D108" s="143"/>
      <c r="E108" s="143"/>
      <c r="F108" s="14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3"/>
      <c r="R108" s="143"/>
      <c r="S108" s="144"/>
      <c r="T108" s="144"/>
      <c r="U108" s="144"/>
      <c r="V108" s="144"/>
      <c r="W108" s="144"/>
      <c r="X108" s="144"/>
      <c r="Y108" s="139"/>
      <c r="Z108" s="1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2.75">
      <c r="A109" s="43"/>
      <c r="B109" s="43"/>
      <c r="C109" s="143"/>
      <c r="D109" s="143"/>
      <c r="E109" s="143"/>
      <c r="F109" s="14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3"/>
      <c r="R109" s="143"/>
      <c r="S109" s="144"/>
      <c r="T109" s="144"/>
      <c r="U109" s="144"/>
      <c r="V109" s="144"/>
      <c r="W109" s="144"/>
      <c r="X109" s="144"/>
      <c r="Y109" s="139"/>
      <c r="Z109" s="1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</row>
    <row r="110" spans="1:106" ht="12.75">
      <c r="A110" s="43"/>
      <c r="B110" s="43"/>
      <c r="C110" s="143"/>
      <c r="D110" s="143"/>
      <c r="E110" s="143"/>
      <c r="F110" s="14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3"/>
      <c r="R110" s="143"/>
      <c r="S110" s="144"/>
      <c r="T110" s="144"/>
      <c r="U110" s="144"/>
      <c r="V110" s="144"/>
      <c r="W110" s="144"/>
      <c r="X110" s="144"/>
      <c r="Y110" s="139"/>
      <c r="Z110" s="1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</row>
    <row r="111" spans="1:106" ht="12.75">
      <c r="A111" s="43"/>
      <c r="B111" s="43"/>
      <c r="C111" s="143"/>
      <c r="D111" s="143"/>
      <c r="E111" s="143"/>
      <c r="F111" s="143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3"/>
      <c r="R111" s="143"/>
      <c r="S111" s="144"/>
      <c r="T111" s="144"/>
      <c r="U111" s="144"/>
      <c r="V111" s="144"/>
      <c r="W111" s="144"/>
      <c r="X111" s="144"/>
      <c r="Y111" s="139"/>
      <c r="Z111" s="1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12.75">
      <c r="A112" s="43"/>
      <c r="B112" s="43"/>
      <c r="C112" s="143"/>
      <c r="D112" s="143"/>
      <c r="E112" s="143"/>
      <c r="F112" s="143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3"/>
      <c r="R112" s="143"/>
      <c r="S112" s="144"/>
      <c r="T112" s="144"/>
      <c r="U112" s="144"/>
      <c r="V112" s="144"/>
      <c r="W112" s="144"/>
      <c r="X112" s="144"/>
      <c r="Y112" s="139"/>
      <c r="Z112" s="1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</row>
    <row r="113" spans="1:106" ht="12.75">
      <c r="A113" s="43"/>
      <c r="B113" s="43"/>
      <c r="C113" s="143"/>
      <c r="D113" s="143"/>
      <c r="E113" s="143"/>
      <c r="F113" s="143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3"/>
      <c r="R113" s="143"/>
      <c r="S113" s="144"/>
      <c r="T113" s="144"/>
      <c r="U113" s="144"/>
      <c r="V113" s="144"/>
      <c r="W113" s="144"/>
      <c r="X113" s="144"/>
      <c r="Y113" s="139"/>
      <c r="Z113" s="1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12.75">
      <c r="A114" s="43"/>
      <c r="B114" s="43"/>
      <c r="C114" s="143"/>
      <c r="D114" s="143"/>
      <c r="E114" s="143"/>
      <c r="F114" s="143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3"/>
      <c r="R114" s="143"/>
      <c r="S114" s="144"/>
      <c r="T114" s="144"/>
      <c r="U114" s="144"/>
      <c r="V114" s="144"/>
      <c r="W114" s="144"/>
      <c r="X114" s="144"/>
      <c r="Y114" s="139"/>
      <c r="Z114" s="1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</row>
    <row r="115" spans="1:106" ht="12.75">
      <c r="A115" s="43"/>
      <c r="B115" s="43"/>
      <c r="C115" s="143"/>
      <c r="D115" s="143"/>
      <c r="E115" s="143"/>
      <c r="F115" s="14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3"/>
      <c r="R115" s="143"/>
      <c r="S115" s="144"/>
      <c r="T115" s="144"/>
      <c r="U115" s="144"/>
      <c r="V115" s="144"/>
      <c r="W115" s="144"/>
      <c r="X115" s="144"/>
      <c r="Y115" s="139"/>
      <c r="Z115" s="1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</row>
    <row r="116" spans="1:106" ht="12.75">
      <c r="A116" s="43"/>
      <c r="B116" s="43"/>
      <c r="C116" s="143"/>
      <c r="D116" s="143"/>
      <c r="E116" s="143"/>
      <c r="F116" s="14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3"/>
      <c r="R116" s="143"/>
      <c r="S116" s="144"/>
      <c r="T116" s="144"/>
      <c r="U116" s="144"/>
      <c r="V116" s="144"/>
      <c r="W116" s="144"/>
      <c r="X116" s="144"/>
      <c r="Y116" s="139"/>
      <c r="Z116" s="1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</row>
    <row r="117" spans="1:106" ht="12.75">
      <c r="A117" s="43"/>
      <c r="B117" s="43"/>
      <c r="C117" s="143"/>
      <c r="D117" s="143"/>
      <c r="E117" s="143"/>
      <c r="F117" s="14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3"/>
      <c r="R117" s="143"/>
      <c r="S117" s="144"/>
      <c r="T117" s="144"/>
      <c r="U117" s="144"/>
      <c r="V117" s="144"/>
      <c r="W117" s="144"/>
      <c r="X117" s="144"/>
      <c r="Y117" s="139"/>
      <c r="Z117" s="1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2.75">
      <c r="A118" s="43"/>
      <c r="B118" s="43"/>
      <c r="C118" s="143"/>
      <c r="D118" s="143"/>
      <c r="E118" s="143"/>
      <c r="F118" s="14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3"/>
      <c r="R118" s="143"/>
      <c r="S118" s="144"/>
      <c r="T118" s="144"/>
      <c r="U118" s="144"/>
      <c r="V118" s="144"/>
      <c r="W118" s="144"/>
      <c r="X118" s="144"/>
      <c r="Y118" s="139"/>
      <c r="Z118" s="1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</row>
    <row r="119" spans="1:106" ht="12.75">
      <c r="A119" s="43"/>
      <c r="B119" s="43"/>
      <c r="C119" s="143"/>
      <c r="D119" s="143"/>
      <c r="E119" s="143"/>
      <c r="F119" s="143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3"/>
      <c r="R119" s="143"/>
      <c r="S119" s="144"/>
      <c r="T119" s="144"/>
      <c r="U119" s="144"/>
      <c r="V119" s="144"/>
      <c r="W119" s="144"/>
      <c r="X119" s="144"/>
      <c r="Y119" s="139"/>
      <c r="Z119" s="1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</row>
    <row r="120" spans="1:106" ht="12.75">
      <c r="A120" s="43"/>
      <c r="B120" s="43"/>
      <c r="C120" s="143"/>
      <c r="D120" s="143"/>
      <c r="E120" s="143"/>
      <c r="F120" s="143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3"/>
      <c r="R120" s="143"/>
      <c r="S120" s="144"/>
      <c r="T120" s="144"/>
      <c r="U120" s="144"/>
      <c r="V120" s="144"/>
      <c r="W120" s="144"/>
      <c r="X120" s="144"/>
      <c r="Y120" s="139"/>
      <c r="Z120" s="1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2.75">
      <c r="A121" s="43"/>
      <c r="B121" s="43"/>
      <c r="C121" s="143"/>
      <c r="D121" s="143"/>
      <c r="E121" s="143"/>
      <c r="F121" s="143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43"/>
      <c r="R121" s="143"/>
      <c r="S121" s="144"/>
      <c r="T121" s="144"/>
      <c r="U121" s="144"/>
      <c r="V121" s="144"/>
      <c r="W121" s="144"/>
      <c r="X121" s="144"/>
      <c r="Y121" s="139"/>
      <c r="Z121" s="1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</row>
    <row r="122" spans="1:106" ht="12.75">
      <c r="A122" s="43"/>
      <c r="B122" s="43"/>
      <c r="C122" s="143"/>
      <c r="D122" s="143"/>
      <c r="E122" s="143"/>
      <c r="F122" s="143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3"/>
      <c r="R122" s="143"/>
      <c r="S122" s="144"/>
      <c r="T122" s="144"/>
      <c r="U122" s="144"/>
      <c r="V122" s="144"/>
      <c r="W122" s="144"/>
      <c r="X122" s="144"/>
      <c r="Y122" s="139"/>
      <c r="Z122" s="1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2.75">
      <c r="A123" s="43"/>
      <c r="B123" s="43"/>
      <c r="C123" s="143"/>
      <c r="D123" s="143"/>
      <c r="E123" s="143"/>
      <c r="F123" s="143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3"/>
      <c r="R123" s="143"/>
      <c r="S123" s="144"/>
      <c r="T123" s="144"/>
      <c r="U123" s="144"/>
      <c r="V123" s="144"/>
      <c r="W123" s="144"/>
      <c r="X123" s="144"/>
      <c r="Y123" s="139"/>
      <c r="Z123" s="1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</row>
    <row r="124" spans="1:106" ht="12.75">
      <c r="A124" s="43"/>
      <c r="B124" s="43"/>
      <c r="C124" s="143"/>
      <c r="D124" s="143"/>
      <c r="E124" s="143"/>
      <c r="F124" s="143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3"/>
      <c r="R124" s="143"/>
      <c r="S124" s="144"/>
      <c r="T124" s="144"/>
      <c r="U124" s="144"/>
      <c r="V124" s="144"/>
      <c r="W124" s="144"/>
      <c r="X124" s="144"/>
      <c r="Y124" s="139"/>
      <c r="Z124" s="1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</row>
    <row r="125" spans="1:106" ht="12.75">
      <c r="A125" s="43"/>
      <c r="B125" s="43"/>
      <c r="C125" s="143"/>
      <c r="D125" s="143"/>
      <c r="E125" s="143"/>
      <c r="F125" s="143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3"/>
      <c r="R125" s="143"/>
      <c r="S125" s="144"/>
      <c r="T125" s="144"/>
      <c r="U125" s="144"/>
      <c r="V125" s="144"/>
      <c r="W125" s="144"/>
      <c r="X125" s="144"/>
      <c r="Y125" s="139"/>
      <c r="Z125" s="1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12.75">
      <c r="A126" s="43"/>
      <c r="B126" s="43"/>
      <c r="C126" s="143"/>
      <c r="D126" s="143"/>
      <c r="E126" s="143"/>
      <c r="F126" s="143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3"/>
      <c r="R126" s="143"/>
      <c r="S126" s="144"/>
      <c r="T126" s="144"/>
      <c r="U126" s="144"/>
      <c r="V126" s="144"/>
      <c r="W126" s="144"/>
      <c r="X126" s="144"/>
      <c r="Y126" s="139"/>
      <c r="Z126" s="1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</row>
    <row r="127" spans="1:106" ht="12.75">
      <c r="A127" s="43"/>
      <c r="B127" s="43"/>
      <c r="C127" s="143"/>
      <c r="D127" s="143"/>
      <c r="E127" s="143"/>
      <c r="F127" s="143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3"/>
      <c r="R127" s="143"/>
      <c r="S127" s="144"/>
      <c r="T127" s="144"/>
      <c r="U127" s="144"/>
      <c r="V127" s="144"/>
      <c r="W127" s="144"/>
      <c r="X127" s="144"/>
      <c r="Y127" s="139"/>
      <c r="Z127" s="1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12.75">
      <c r="A128" s="43"/>
      <c r="B128" s="43"/>
      <c r="C128" s="143"/>
      <c r="D128" s="143"/>
      <c r="E128" s="143"/>
      <c r="F128" s="143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3"/>
      <c r="R128" s="143"/>
      <c r="S128" s="144"/>
      <c r="T128" s="144"/>
      <c r="U128" s="144"/>
      <c r="V128" s="144"/>
      <c r="W128" s="144"/>
      <c r="X128" s="144"/>
      <c r="Y128" s="139"/>
      <c r="Z128" s="1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</row>
    <row r="129" spans="1:106" ht="12.75">
      <c r="A129" s="43"/>
      <c r="B129" s="43"/>
      <c r="C129" s="143"/>
      <c r="D129" s="143"/>
      <c r="E129" s="143"/>
      <c r="F129" s="143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3"/>
      <c r="R129" s="143"/>
      <c r="S129" s="144"/>
      <c r="T129" s="144"/>
      <c r="U129" s="144"/>
      <c r="V129" s="144"/>
      <c r="W129" s="144"/>
      <c r="X129" s="144"/>
      <c r="Y129" s="139"/>
      <c r="Z129" s="1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</row>
    <row r="130" spans="1:106" ht="12.75">
      <c r="A130" s="43"/>
      <c r="B130" s="43"/>
      <c r="C130" s="143"/>
      <c r="D130" s="143"/>
      <c r="E130" s="143"/>
      <c r="F130" s="143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3"/>
      <c r="R130" s="143"/>
      <c r="S130" s="144"/>
      <c r="T130" s="144"/>
      <c r="U130" s="144"/>
      <c r="V130" s="144"/>
      <c r="W130" s="144"/>
      <c r="X130" s="144"/>
      <c r="Y130" s="139"/>
      <c r="Z130" s="1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</row>
    <row r="131" spans="1:106" ht="12.75">
      <c r="A131" s="43"/>
      <c r="B131" s="43"/>
      <c r="C131" s="143"/>
      <c r="D131" s="143"/>
      <c r="E131" s="143"/>
      <c r="F131" s="143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3"/>
      <c r="R131" s="143"/>
      <c r="S131" s="144"/>
      <c r="T131" s="144"/>
      <c r="U131" s="144"/>
      <c r="V131" s="144"/>
      <c r="W131" s="144"/>
      <c r="X131" s="144"/>
      <c r="Y131" s="139"/>
      <c r="Z131" s="1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</row>
    <row r="132" spans="1:106" ht="12.75">
      <c r="A132" s="43"/>
      <c r="B132" s="43"/>
      <c r="C132" s="143"/>
      <c r="D132" s="143"/>
      <c r="E132" s="143"/>
      <c r="F132" s="143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3"/>
      <c r="R132" s="143"/>
      <c r="S132" s="144"/>
      <c r="T132" s="144"/>
      <c r="U132" s="144"/>
      <c r="V132" s="144"/>
      <c r="W132" s="144"/>
      <c r="X132" s="144"/>
      <c r="Y132" s="139"/>
      <c r="Z132" s="1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</row>
    <row r="133" spans="1:106" ht="12.75">
      <c r="A133" s="43"/>
      <c r="B133" s="43"/>
      <c r="C133" s="143"/>
      <c r="D133" s="143"/>
      <c r="E133" s="143"/>
      <c r="F133" s="143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3"/>
      <c r="R133" s="143"/>
      <c r="S133" s="144"/>
      <c r="T133" s="144"/>
      <c r="U133" s="144"/>
      <c r="V133" s="144"/>
      <c r="W133" s="144"/>
      <c r="X133" s="144"/>
      <c r="Y133" s="139"/>
      <c r="Z133" s="1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12.75">
      <c r="A134" s="43"/>
      <c r="B134" s="43"/>
      <c r="C134" s="143"/>
      <c r="D134" s="143"/>
      <c r="E134" s="143"/>
      <c r="F134" s="143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3"/>
      <c r="R134" s="143"/>
      <c r="S134" s="144"/>
      <c r="T134" s="144"/>
      <c r="U134" s="144"/>
      <c r="V134" s="144"/>
      <c r="W134" s="144"/>
      <c r="X134" s="144"/>
      <c r="Y134" s="139"/>
      <c r="Z134" s="1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</row>
    <row r="135" spans="1:106" ht="12.75">
      <c r="A135" s="43"/>
      <c r="B135" s="43"/>
      <c r="C135" s="143"/>
      <c r="D135" s="143"/>
      <c r="E135" s="143"/>
      <c r="F135" s="143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3"/>
      <c r="R135" s="143"/>
      <c r="S135" s="144"/>
      <c r="T135" s="144"/>
      <c r="U135" s="144"/>
      <c r="V135" s="144"/>
      <c r="W135" s="144"/>
      <c r="X135" s="144"/>
      <c r="Y135" s="139"/>
      <c r="Z135" s="1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</row>
    <row r="136" spans="1:106" ht="12.75">
      <c r="A136" s="43"/>
      <c r="B136" s="43"/>
      <c r="C136" s="143"/>
      <c r="D136" s="143"/>
      <c r="E136" s="143"/>
      <c r="F136" s="143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3"/>
      <c r="R136" s="143"/>
      <c r="S136" s="144"/>
      <c r="T136" s="144"/>
      <c r="U136" s="144"/>
      <c r="V136" s="144"/>
      <c r="W136" s="144"/>
      <c r="X136" s="144"/>
      <c r="Y136" s="139"/>
      <c r="Z136" s="1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2.75">
      <c r="A137" s="43"/>
      <c r="B137" s="43"/>
      <c r="C137" s="143"/>
      <c r="D137" s="143"/>
      <c r="E137" s="143"/>
      <c r="F137" s="143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3"/>
      <c r="R137" s="143"/>
      <c r="S137" s="144"/>
      <c r="T137" s="144"/>
      <c r="U137" s="144"/>
      <c r="V137" s="144"/>
      <c r="W137" s="144"/>
      <c r="X137" s="144"/>
      <c r="Y137" s="139"/>
      <c r="Z137" s="1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</row>
    <row r="138" spans="1:106" ht="12.75">
      <c r="A138" s="43"/>
      <c r="B138" s="43"/>
      <c r="C138" s="143"/>
      <c r="D138" s="143"/>
      <c r="E138" s="143"/>
      <c r="F138" s="143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3"/>
      <c r="R138" s="143"/>
      <c r="S138" s="144"/>
      <c r="T138" s="144"/>
      <c r="U138" s="144"/>
      <c r="V138" s="144"/>
      <c r="W138" s="144"/>
      <c r="X138" s="144"/>
      <c r="Y138" s="139"/>
      <c r="Z138" s="1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2.75">
      <c r="A139" s="43"/>
      <c r="B139" s="43"/>
      <c r="C139" s="143"/>
      <c r="D139" s="143"/>
      <c r="E139" s="143"/>
      <c r="F139" s="143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3"/>
      <c r="R139" s="143"/>
      <c r="S139" s="144"/>
      <c r="T139" s="144"/>
      <c r="U139" s="144"/>
      <c r="V139" s="144"/>
      <c r="W139" s="144"/>
      <c r="X139" s="144"/>
      <c r="Y139" s="139"/>
      <c r="Z139" s="1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</row>
    <row r="140" spans="1:106" ht="12.75">
      <c r="A140" s="43"/>
      <c r="B140" s="43"/>
      <c r="C140" s="143"/>
      <c r="D140" s="143"/>
      <c r="E140" s="143"/>
      <c r="F140" s="143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3"/>
      <c r="R140" s="143"/>
      <c r="S140" s="144"/>
      <c r="T140" s="144"/>
      <c r="U140" s="144"/>
      <c r="V140" s="144"/>
      <c r="W140" s="144"/>
      <c r="X140" s="144"/>
      <c r="Y140" s="139"/>
      <c r="Z140" s="1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</row>
    <row r="141" spans="1:106" ht="12.75">
      <c r="A141" s="43"/>
      <c r="B141" s="43"/>
      <c r="C141" s="143"/>
      <c r="D141" s="143"/>
      <c r="E141" s="143"/>
      <c r="F141" s="143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3"/>
      <c r="R141" s="143"/>
      <c r="S141" s="144"/>
      <c r="T141" s="144"/>
      <c r="U141" s="144"/>
      <c r="V141" s="144"/>
      <c r="W141" s="144"/>
      <c r="X141" s="144"/>
      <c r="Y141" s="139"/>
      <c r="Z141" s="1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12.75">
      <c r="A142" s="43"/>
      <c r="B142" s="43"/>
      <c r="C142" s="143"/>
      <c r="D142" s="143"/>
      <c r="E142" s="143"/>
      <c r="F142" s="143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3"/>
      <c r="R142" s="143"/>
      <c r="S142" s="144"/>
      <c r="T142" s="144"/>
      <c r="U142" s="144"/>
      <c r="V142" s="144"/>
      <c r="W142" s="144"/>
      <c r="X142" s="144"/>
      <c r="Y142" s="139"/>
      <c r="Z142" s="1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</row>
    <row r="143" spans="1:106" ht="12.75">
      <c r="A143" s="43"/>
      <c r="B143" s="43"/>
      <c r="C143" s="143"/>
      <c r="D143" s="143"/>
      <c r="E143" s="143"/>
      <c r="F143" s="143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3"/>
      <c r="R143" s="143"/>
      <c r="S143" s="144"/>
      <c r="T143" s="144"/>
      <c r="U143" s="144"/>
      <c r="V143" s="144"/>
      <c r="W143" s="144"/>
      <c r="X143" s="144"/>
      <c r="Y143" s="139"/>
      <c r="Z143" s="1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2.75">
      <c r="A144" s="43"/>
      <c r="B144" s="43"/>
      <c r="C144" s="143"/>
      <c r="D144" s="143"/>
      <c r="E144" s="143"/>
      <c r="F144" s="143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3"/>
      <c r="R144" s="143"/>
      <c r="S144" s="144"/>
      <c r="T144" s="144"/>
      <c r="U144" s="144"/>
      <c r="V144" s="144"/>
      <c r="W144" s="144"/>
      <c r="X144" s="144"/>
      <c r="Y144" s="139"/>
      <c r="Z144" s="1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</row>
    <row r="145" spans="1:106" ht="12.75">
      <c r="A145" s="43"/>
      <c r="B145" s="43"/>
      <c r="C145" s="143"/>
      <c r="D145" s="143"/>
      <c r="E145" s="143"/>
      <c r="F145" s="143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3"/>
      <c r="R145" s="143"/>
      <c r="S145" s="144"/>
      <c r="T145" s="144"/>
      <c r="U145" s="144"/>
      <c r="V145" s="144"/>
      <c r="W145" s="144"/>
      <c r="X145" s="144"/>
      <c r="Y145" s="139"/>
      <c r="Z145" s="1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</row>
    <row r="146" spans="1:106" ht="12.75">
      <c r="A146" s="43"/>
      <c r="B146" s="43"/>
      <c r="C146" s="143"/>
      <c r="D146" s="143"/>
      <c r="E146" s="143"/>
      <c r="F146" s="143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3"/>
      <c r="R146" s="143"/>
      <c r="S146" s="144"/>
      <c r="T146" s="144"/>
      <c r="U146" s="144"/>
      <c r="V146" s="144"/>
      <c r="W146" s="144"/>
      <c r="X146" s="144"/>
      <c r="Y146" s="139"/>
      <c r="Z146" s="1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12.75">
      <c r="A147" s="43"/>
      <c r="B147" s="43"/>
      <c r="C147" s="143"/>
      <c r="D147" s="143"/>
      <c r="E147" s="143"/>
      <c r="F147" s="143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3"/>
      <c r="R147" s="143"/>
      <c r="S147" s="144"/>
      <c r="T147" s="144"/>
      <c r="U147" s="144"/>
      <c r="V147" s="144"/>
      <c r="W147" s="144"/>
      <c r="X147" s="144"/>
      <c r="Y147" s="139"/>
      <c r="Z147" s="1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</row>
    <row r="148" spans="1:106" ht="12.75">
      <c r="A148" s="43"/>
      <c r="B148" s="43"/>
      <c r="C148" s="143"/>
      <c r="D148" s="143"/>
      <c r="E148" s="143"/>
      <c r="F148" s="143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3"/>
      <c r="R148" s="143"/>
      <c r="S148" s="144"/>
      <c r="T148" s="144"/>
      <c r="U148" s="144"/>
      <c r="V148" s="144"/>
      <c r="W148" s="144"/>
      <c r="X148" s="144"/>
      <c r="Y148" s="139"/>
      <c r="Z148" s="1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</row>
    <row r="149" spans="1:106" ht="12.75">
      <c r="A149" s="43"/>
      <c r="B149" s="43"/>
      <c r="C149" s="143"/>
      <c r="D149" s="143"/>
      <c r="E149" s="143"/>
      <c r="F149" s="143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3"/>
      <c r="R149" s="143"/>
      <c r="S149" s="144"/>
      <c r="T149" s="144"/>
      <c r="U149" s="144"/>
      <c r="V149" s="144"/>
      <c r="W149" s="144"/>
      <c r="X149" s="144"/>
      <c r="Y149" s="139"/>
      <c r="Z149" s="1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2.75">
      <c r="A150" s="43"/>
      <c r="B150" s="43"/>
      <c r="C150" s="143"/>
      <c r="D150" s="143"/>
      <c r="E150" s="143"/>
      <c r="F150" s="143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3"/>
      <c r="R150" s="143"/>
      <c r="S150" s="144"/>
      <c r="T150" s="144"/>
      <c r="U150" s="144"/>
      <c r="V150" s="144"/>
      <c r="W150" s="144"/>
      <c r="X150" s="144"/>
      <c r="Y150" s="139"/>
      <c r="Z150" s="1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</row>
    <row r="151" spans="1:106" ht="12.75">
      <c r="A151" s="43"/>
      <c r="B151" s="43"/>
      <c r="C151" s="143"/>
      <c r="D151" s="143"/>
      <c r="E151" s="143"/>
      <c r="F151" s="14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3"/>
      <c r="R151" s="143"/>
      <c r="S151" s="144"/>
      <c r="T151" s="144"/>
      <c r="U151" s="144"/>
      <c r="V151" s="144"/>
      <c r="W151" s="144"/>
      <c r="X151" s="144"/>
      <c r="Y151" s="139"/>
      <c r="Z151" s="1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2.75">
      <c r="A152" s="43"/>
      <c r="B152" s="43"/>
      <c r="C152" s="143"/>
      <c r="D152" s="143"/>
      <c r="E152" s="143"/>
      <c r="F152" s="143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3"/>
      <c r="R152" s="143"/>
      <c r="S152" s="144"/>
      <c r="T152" s="144"/>
      <c r="U152" s="144"/>
      <c r="V152" s="144"/>
      <c r="W152" s="144"/>
      <c r="X152" s="144"/>
      <c r="Y152" s="139"/>
      <c r="Z152" s="1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</row>
    <row r="153" spans="1:106" ht="12.75">
      <c r="A153" s="43"/>
      <c r="B153" s="43"/>
      <c r="C153" s="143"/>
      <c r="D153" s="143"/>
      <c r="E153" s="143"/>
      <c r="F153" s="143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3"/>
      <c r="R153" s="143"/>
      <c r="S153" s="144"/>
      <c r="T153" s="144"/>
      <c r="U153" s="144"/>
      <c r="V153" s="144"/>
      <c r="W153" s="144"/>
      <c r="X153" s="144"/>
      <c r="Y153" s="139"/>
      <c r="Z153" s="1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</row>
    <row r="154" spans="1:106" ht="12.75">
      <c r="A154" s="43"/>
      <c r="B154" s="43"/>
      <c r="C154" s="143"/>
      <c r="D154" s="143"/>
      <c r="E154" s="143"/>
      <c r="F154" s="14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3"/>
      <c r="R154" s="143"/>
      <c r="S154" s="144"/>
      <c r="T154" s="144"/>
      <c r="U154" s="144"/>
      <c r="V154" s="144"/>
      <c r="W154" s="144"/>
      <c r="X154" s="144"/>
      <c r="Y154" s="139"/>
      <c r="Z154" s="1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12.75">
      <c r="A155" s="43"/>
      <c r="B155" s="43"/>
      <c r="C155" s="143"/>
      <c r="D155" s="143"/>
      <c r="E155" s="143"/>
      <c r="F155" s="14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3"/>
      <c r="R155" s="143"/>
      <c r="S155" s="144"/>
      <c r="T155" s="144"/>
      <c r="U155" s="144"/>
      <c r="V155" s="144"/>
      <c r="W155" s="144"/>
      <c r="X155" s="144"/>
      <c r="Y155" s="139"/>
      <c r="Z155" s="1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</row>
    <row r="156" spans="1:106" ht="12.75">
      <c r="A156" s="43"/>
      <c r="B156" s="43"/>
      <c r="C156" s="143"/>
      <c r="D156" s="143"/>
      <c r="E156" s="143"/>
      <c r="F156" s="14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3"/>
      <c r="R156" s="143"/>
      <c r="S156" s="144"/>
      <c r="T156" s="144"/>
      <c r="U156" s="144"/>
      <c r="V156" s="144"/>
      <c r="W156" s="144"/>
      <c r="X156" s="144"/>
      <c r="Y156" s="139"/>
      <c r="Z156" s="1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12.75">
      <c r="A157" s="43"/>
      <c r="B157" s="43"/>
      <c r="C157" s="143"/>
      <c r="D157" s="143"/>
      <c r="E157" s="143"/>
      <c r="F157" s="14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3"/>
      <c r="R157" s="143"/>
      <c r="S157" s="144"/>
      <c r="T157" s="144"/>
      <c r="U157" s="144"/>
      <c r="V157" s="144"/>
      <c r="W157" s="144"/>
      <c r="X157" s="144"/>
      <c r="Y157" s="139"/>
      <c r="Z157" s="1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</row>
    <row r="158" spans="1:106" ht="12.75">
      <c r="A158" s="43"/>
      <c r="B158" s="43"/>
      <c r="C158" s="143"/>
      <c r="D158" s="143"/>
      <c r="E158" s="143"/>
      <c r="F158" s="14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3"/>
      <c r="R158" s="143"/>
      <c r="S158" s="144"/>
      <c r="T158" s="144"/>
      <c r="U158" s="144"/>
      <c r="V158" s="144"/>
      <c r="W158" s="144"/>
      <c r="X158" s="144"/>
      <c r="Y158" s="139"/>
      <c r="Z158" s="1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</row>
  </sheetData>
  <sheetProtection/>
  <mergeCells count="31">
    <mergeCell ref="C48:D49"/>
    <mergeCell ref="D54:J55"/>
    <mergeCell ref="I48:P48"/>
    <mergeCell ref="C43:D44"/>
    <mergeCell ref="I49:P49"/>
    <mergeCell ref="C46:D47"/>
    <mergeCell ref="K22:O22"/>
    <mergeCell ref="C41:D42"/>
    <mergeCell ref="C40:E40"/>
    <mergeCell ref="C17:D17"/>
    <mergeCell ref="M7:N7"/>
    <mergeCell ref="E43:F44"/>
    <mergeCell ref="M24:N24"/>
    <mergeCell ref="D63:G63"/>
    <mergeCell ref="C51:D52"/>
    <mergeCell ref="E41:F42"/>
    <mergeCell ref="E51:F52"/>
    <mergeCell ref="E38:P38"/>
    <mergeCell ref="C35:D35"/>
    <mergeCell ref="O36:P36"/>
    <mergeCell ref="E46:F47"/>
    <mergeCell ref="E48:F49"/>
    <mergeCell ref="D61:G61"/>
    <mergeCell ref="C2:G2"/>
    <mergeCell ref="A6:L6"/>
    <mergeCell ref="A7:L7"/>
    <mergeCell ref="J2:P2"/>
    <mergeCell ref="G4:H4"/>
    <mergeCell ref="K21:P21"/>
    <mergeCell ref="C4:D4"/>
    <mergeCell ref="K4:P5"/>
  </mergeCells>
  <printOptions/>
  <pageMargins left="0.5" right="0.25" top="0.75" bottom="0.25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8515625" style="44" customWidth="1"/>
    <col min="2" max="2" width="5.140625" style="44" customWidth="1"/>
    <col min="3" max="5" width="8.28125" style="145" customWidth="1"/>
    <col min="6" max="6" width="8.140625" style="145" customWidth="1"/>
    <col min="7" max="9" width="8.28125" style="95" customWidth="1"/>
    <col min="10" max="10" width="6.00390625" style="95" customWidth="1"/>
    <col min="11" max="12" width="5.8515625" style="95" customWidth="1"/>
    <col min="13" max="13" width="6.00390625" style="95" customWidth="1"/>
    <col min="14" max="14" width="6.140625" style="95" customWidth="1"/>
    <col min="15" max="15" width="5.140625" style="95" customWidth="1"/>
    <col min="16" max="16" width="5.57421875" style="95" customWidth="1"/>
    <col min="17" max="17" width="8.421875" style="44" customWidth="1"/>
    <col min="18" max="18" width="6.140625" style="145" hidden="1" customWidth="1"/>
    <col min="19" max="19" width="10.28125" style="146" hidden="1" customWidth="1"/>
    <col min="20" max="22" width="8.421875" style="146" hidden="1" customWidth="1"/>
    <col min="23" max="23" width="9.7109375" style="146" hidden="1" customWidth="1"/>
    <col min="24" max="24" width="8.421875" style="146" hidden="1" customWidth="1"/>
    <col min="25" max="25" width="7.57421875" style="95" customWidth="1"/>
    <col min="26" max="26" width="8.140625" style="95" customWidth="1"/>
    <col min="27" max="16384" width="9.140625" style="44" customWidth="1"/>
  </cols>
  <sheetData>
    <row r="1" spans="1:106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2"/>
      <c r="Z1" s="4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ht="15.75" customHeight="1">
      <c r="A2" s="45" t="s">
        <v>0</v>
      </c>
      <c r="B2" s="45"/>
      <c r="C2" s="218" t="str">
        <f>'Employee Name, CWID#, &amp; Dept.  '!B1</f>
        <v>************</v>
      </c>
      <c r="D2" s="218"/>
      <c r="E2" s="218"/>
      <c r="F2" s="218"/>
      <c r="G2" s="218"/>
      <c r="H2" s="45"/>
      <c r="I2" s="197" t="s">
        <v>106</v>
      </c>
      <c r="J2" s="222" t="str">
        <f>'Employee Name, CWID#, &amp; Dept.  '!B2</f>
        <v>000-00-000</v>
      </c>
      <c r="K2" s="222"/>
      <c r="L2" s="222"/>
      <c r="M2" s="222"/>
      <c r="N2" s="222"/>
      <c r="O2" s="222"/>
      <c r="P2" s="222"/>
      <c r="Q2" s="39"/>
      <c r="R2" s="40"/>
      <c r="S2" s="41" t="s">
        <v>32</v>
      </c>
      <c r="T2" s="41"/>
      <c r="U2" s="41"/>
      <c r="V2" s="39"/>
      <c r="W2" s="46"/>
      <c r="X2" s="39"/>
      <c r="Y2" s="42"/>
      <c r="Z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ht="7.5" customHeight="1">
      <c r="A3" s="45"/>
      <c r="B3" s="45"/>
      <c r="C3" s="173"/>
      <c r="D3" s="173"/>
      <c r="E3" s="173"/>
      <c r="F3" s="173"/>
      <c r="G3" s="173"/>
      <c r="H3" s="45"/>
      <c r="I3" s="45"/>
      <c r="J3" s="174"/>
      <c r="K3" s="174"/>
      <c r="L3" s="174"/>
      <c r="M3" s="174"/>
      <c r="N3" s="174"/>
      <c r="O3" s="174"/>
      <c r="P3" s="174"/>
      <c r="Q3" s="39"/>
      <c r="R3" s="40"/>
      <c r="S3" s="41"/>
      <c r="T3" s="41"/>
      <c r="U3" s="41"/>
      <c r="V3" s="39"/>
      <c r="W3" s="46"/>
      <c r="X3" s="39"/>
      <c r="Y3" s="42"/>
      <c r="Z3" s="4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</row>
    <row r="4" spans="1:106" ht="13.5" customHeight="1">
      <c r="A4" s="45" t="s">
        <v>33</v>
      </c>
      <c r="B4" s="45"/>
      <c r="C4" s="225">
        <v>42533</v>
      </c>
      <c r="D4" s="225"/>
      <c r="E4" s="47" t="s">
        <v>34</v>
      </c>
      <c r="F4" s="195"/>
      <c r="G4" s="223">
        <f>START_DATE+13</f>
        <v>42546</v>
      </c>
      <c r="H4" s="223"/>
      <c r="I4" s="45"/>
      <c r="J4" s="45"/>
      <c r="K4" s="226" t="str">
        <f>'Employee Name, CWID#, &amp; Dept.  '!C4</f>
        <v>*****</v>
      </c>
      <c r="L4" s="226"/>
      <c r="M4" s="226"/>
      <c r="N4" s="226"/>
      <c r="O4" s="226"/>
      <c r="P4" s="226"/>
      <c r="Q4" s="39"/>
      <c r="R4" s="40"/>
      <c r="S4" s="41" t="s">
        <v>35</v>
      </c>
      <c r="T4" s="41"/>
      <c r="U4" s="41"/>
      <c r="V4" s="41"/>
      <c r="W4" s="42">
        <f>(-W2+C4)/365.25</f>
        <v>116.44900752908967</v>
      </c>
      <c r="X4" s="39"/>
      <c r="Y4" s="42"/>
      <c r="Z4" s="4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8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226"/>
      <c r="L5" s="226"/>
      <c r="M5" s="226"/>
      <c r="N5" s="226"/>
      <c r="O5" s="226"/>
      <c r="P5" s="226"/>
      <c r="Q5" s="39"/>
      <c r="R5" s="40"/>
      <c r="S5" s="41" t="s">
        <v>37</v>
      </c>
      <c r="T5" s="41"/>
      <c r="U5" s="41"/>
      <c r="V5" s="41"/>
      <c r="W5" s="42"/>
      <c r="X5" s="41"/>
      <c r="Y5" s="42"/>
      <c r="Z5" s="42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thickBot="1">
      <c r="A6" s="219" t="s">
        <v>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60"/>
      <c r="N6" s="160"/>
      <c r="O6" s="160"/>
      <c r="P6" s="160"/>
      <c r="Q6" s="39"/>
      <c r="R6" s="40"/>
      <c r="S6" s="41"/>
      <c r="T6" s="41"/>
      <c r="U6" s="41"/>
      <c r="V6" s="41"/>
      <c r="W6" s="42"/>
      <c r="X6" s="41"/>
      <c r="Y6" s="42"/>
      <c r="Z6" s="42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thickBot="1">
      <c r="A7" s="220" t="s">
        <v>105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234" t="s">
        <v>39</v>
      </c>
      <c r="N7" s="235"/>
      <c r="O7" s="166"/>
      <c r="P7" s="42"/>
      <c r="Q7" s="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39"/>
      <c r="AH7" s="39"/>
      <c r="AI7" s="39"/>
      <c r="AJ7" s="39"/>
      <c r="AK7" s="39"/>
      <c r="AL7" s="39"/>
      <c r="AM7" s="39"/>
      <c r="AN7" s="39"/>
      <c r="AO7" s="3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" customHeight="1" thickBot="1">
      <c r="A8" s="48" t="s">
        <v>40</v>
      </c>
      <c r="B8" s="49" t="s">
        <v>41</v>
      </c>
      <c r="C8" s="50" t="s">
        <v>42</v>
      </c>
      <c r="D8" s="50" t="s">
        <v>43</v>
      </c>
      <c r="E8" s="50" t="s">
        <v>42</v>
      </c>
      <c r="F8" s="50" t="s">
        <v>43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164" t="s">
        <v>48</v>
      </c>
      <c r="N8" s="164" t="s">
        <v>49</v>
      </c>
      <c r="O8" s="165" t="s">
        <v>98</v>
      </c>
      <c r="P8" s="52" t="s">
        <v>50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54"/>
      <c r="AH8" s="54"/>
      <c r="AI8" s="54"/>
      <c r="AJ8" s="54"/>
      <c r="AK8" s="54"/>
      <c r="AL8" s="54"/>
      <c r="AM8" s="54"/>
      <c r="AN8" s="54"/>
      <c r="AO8" s="54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3.5" customHeight="1">
      <c r="A9" s="153">
        <f>START_DATE</f>
        <v>42533</v>
      </c>
      <c r="B9" s="209" t="s">
        <v>52</v>
      </c>
      <c r="C9" s="56"/>
      <c r="D9" s="56"/>
      <c r="E9" s="56"/>
      <c r="F9" s="56"/>
      <c r="G9" s="56"/>
      <c r="H9" s="56"/>
      <c r="I9" s="57">
        <f aca="true" t="shared" si="0" ref="I9:I15">IF(ISBLANK(C9),0,IF(MINUTE(TEXT(D9-C9,"h:mm")+TEXT(F9-E9,"h:mm")+TEXT(H9-G9,"h:mm"))&lt;=7,HOUR(TEXT(D9-C9,"h:mm")+TEXT(F9-E9,"h:mm")+TEXT(H9-G9,"h:mm")),IF(MINUTE(TEXT(D9-C9,"h:mm")+TEXT(F9-E9,"h:mm")+TEXT(H9-G9,"h:mm"))&lt;=22,HOUR(TEXT(D9-C9,"h:mm")+TEXT(F9-E9,"h:mm")+TEXT(H9-G9,"h:mm"))+0.25,IF(MINUTE(TEXT(D9-C9,"h:mm")+TEXT(F9-E9,"h:mm")+TEXT(H9-G9,"h:mm"))&lt;=37,HOUR(TEXT(D9-C9,"h:mm")+TEXT(F9-E9,"h:mm")+TEXT(H9-G9,"h:mm"))+0.5,IF(MINUTE(TEXT(D9-C9,"h:mm")+TEXT(F9-E9,"h:mm")+TEXT(H9-G9,"h:mm"))&lt;=52,HOUR(TEXT(D9-C9,"h:mm")+TEXT(F9-E9,"h:mm")+TEXT(H9-G9,"h:mm"))+0.75,IF(MINUTE(TEXT(D9-C9,"h:mm")+TEXT(F9-E9,"h:mm")+TEXT(H9-G9,"h:mm"))&gt;=53,HOUR(TEXT(D9-C9,"h:mm")+TEXT(F9-E9,"h:mm")+TEXT(H9-G9,"h:mm"))+1))))))</f>
        <v>0</v>
      </c>
      <c r="J9" s="60"/>
      <c r="K9" s="60"/>
      <c r="L9" s="60"/>
      <c r="M9" s="154"/>
      <c r="N9" s="60"/>
      <c r="O9" s="167"/>
      <c r="P9" s="178">
        <f aca="true" t="shared" si="1" ref="P9:P15">I9+J9+K9+L9+N9+O9</f>
        <v>0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55"/>
      <c r="AH9" s="55"/>
      <c r="AI9" s="55"/>
      <c r="AJ9" s="55"/>
      <c r="AK9" s="55"/>
      <c r="AL9" s="55"/>
      <c r="AM9" s="55"/>
      <c r="AN9" s="55"/>
      <c r="AO9" s="55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>
      <c r="A10" s="153">
        <f aca="true" t="shared" si="2" ref="A10:A15">A9+1</f>
        <v>42534</v>
      </c>
      <c r="B10" s="209" t="s">
        <v>53</v>
      </c>
      <c r="C10" s="56"/>
      <c r="D10" s="56"/>
      <c r="E10" s="56"/>
      <c r="F10" s="56"/>
      <c r="G10" s="56"/>
      <c r="H10" s="56"/>
      <c r="I10" s="57">
        <f t="shared" si="0"/>
        <v>0</v>
      </c>
      <c r="J10" s="60"/>
      <c r="K10" s="60"/>
      <c r="L10" s="60"/>
      <c r="M10" s="154"/>
      <c r="N10" s="60"/>
      <c r="O10" s="168"/>
      <c r="P10" s="178">
        <f t="shared" si="1"/>
        <v>0</v>
      </c>
      <c r="Q10" s="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55"/>
      <c r="AH10" s="55"/>
      <c r="AI10" s="55"/>
      <c r="AJ10" s="55"/>
      <c r="AK10" s="55"/>
      <c r="AL10" s="55"/>
      <c r="AM10" s="55"/>
      <c r="AN10" s="55"/>
      <c r="AO10" s="5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3.5" customHeight="1">
      <c r="A11" s="153">
        <f t="shared" si="2"/>
        <v>42535</v>
      </c>
      <c r="B11" s="209" t="s">
        <v>54</v>
      </c>
      <c r="C11" s="56"/>
      <c r="D11" s="56"/>
      <c r="E11" s="56"/>
      <c r="F11" s="56"/>
      <c r="G11" s="56"/>
      <c r="H11" s="56"/>
      <c r="I11" s="57">
        <f t="shared" si="0"/>
        <v>0</v>
      </c>
      <c r="J11" s="58"/>
      <c r="K11" s="58"/>
      <c r="L11" s="58"/>
      <c r="M11" s="59"/>
      <c r="N11" s="60"/>
      <c r="O11" s="168"/>
      <c r="P11" s="178">
        <f t="shared" si="1"/>
        <v>0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55"/>
      <c r="AH11" s="55"/>
      <c r="AI11" s="55"/>
      <c r="AJ11" s="55"/>
      <c r="AK11" s="55"/>
      <c r="AL11" s="55"/>
      <c r="AM11" s="55"/>
      <c r="AN11" s="55"/>
      <c r="AO11" s="55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>
      <c r="A12" s="153">
        <f t="shared" si="2"/>
        <v>42536</v>
      </c>
      <c r="B12" s="209" t="s">
        <v>55</v>
      </c>
      <c r="C12" s="56"/>
      <c r="D12" s="56"/>
      <c r="E12" s="56"/>
      <c r="F12" s="56"/>
      <c r="G12" s="56"/>
      <c r="H12" s="56"/>
      <c r="I12" s="57">
        <f t="shared" si="0"/>
        <v>0</v>
      </c>
      <c r="J12" s="58"/>
      <c r="K12" s="58"/>
      <c r="L12" s="58"/>
      <c r="M12" s="59"/>
      <c r="N12" s="60"/>
      <c r="O12" s="168"/>
      <c r="P12" s="178">
        <f t="shared" si="1"/>
        <v>0</v>
      </c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55"/>
      <c r="AH12" s="55"/>
      <c r="AI12" s="55"/>
      <c r="AJ12" s="55"/>
      <c r="AK12" s="55"/>
      <c r="AL12" s="55"/>
      <c r="AM12" s="55"/>
      <c r="AN12" s="55"/>
      <c r="AO12" s="55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3.5" customHeight="1">
      <c r="A13" s="153">
        <f t="shared" si="2"/>
        <v>42537</v>
      </c>
      <c r="B13" s="209" t="s">
        <v>56</v>
      </c>
      <c r="C13" s="56"/>
      <c r="D13" s="56"/>
      <c r="E13" s="56"/>
      <c r="F13" s="56"/>
      <c r="G13" s="56"/>
      <c r="H13" s="56"/>
      <c r="I13" s="57">
        <f t="shared" si="0"/>
        <v>0</v>
      </c>
      <c r="J13" s="58"/>
      <c r="K13" s="58"/>
      <c r="L13" s="58"/>
      <c r="M13" s="59"/>
      <c r="N13" s="60"/>
      <c r="O13" s="168"/>
      <c r="P13" s="178">
        <f t="shared" si="1"/>
        <v>0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55"/>
      <c r="AH13" s="55"/>
      <c r="AI13" s="55"/>
      <c r="AJ13" s="55"/>
      <c r="AK13" s="55"/>
      <c r="AL13" s="55"/>
      <c r="AM13" s="55"/>
      <c r="AN13" s="55"/>
      <c r="AO13" s="55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s="63" customFormat="1" ht="13.5" customHeight="1">
      <c r="A14" s="153">
        <f t="shared" si="2"/>
        <v>42538</v>
      </c>
      <c r="B14" s="209" t="s">
        <v>57</v>
      </c>
      <c r="C14" s="56"/>
      <c r="D14" s="56"/>
      <c r="E14" s="56"/>
      <c r="F14" s="56"/>
      <c r="G14" s="56"/>
      <c r="H14" s="56"/>
      <c r="I14" s="57">
        <f t="shared" si="0"/>
        <v>0</v>
      </c>
      <c r="J14" s="58"/>
      <c r="K14" s="58"/>
      <c r="L14" s="58"/>
      <c r="M14" s="59"/>
      <c r="N14" s="60"/>
      <c r="O14" s="168"/>
      <c r="P14" s="178">
        <f t="shared" si="1"/>
        <v>0</v>
      </c>
      <c r="Q14" s="6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55"/>
      <c r="AH14" s="55"/>
      <c r="AI14" s="55"/>
      <c r="AJ14" s="55"/>
      <c r="AK14" s="55"/>
      <c r="AL14" s="55"/>
      <c r="AM14" s="55"/>
      <c r="AN14" s="55"/>
      <c r="AO14" s="55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s="70" customFormat="1" ht="13.5" customHeight="1" thickBot="1">
      <c r="A15" s="153">
        <f t="shared" si="2"/>
        <v>42539</v>
      </c>
      <c r="B15" s="210" t="s">
        <v>51</v>
      </c>
      <c r="C15" s="56"/>
      <c r="D15" s="56"/>
      <c r="E15" s="56"/>
      <c r="F15" s="56"/>
      <c r="G15" s="64"/>
      <c r="H15" s="56"/>
      <c r="I15" s="57">
        <f t="shared" si="0"/>
        <v>0</v>
      </c>
      <c r="J15" s="65"/>
      <c r="K15" s="65"/>
      <c r="L15" s="65"/>
      <c r="M15" s="66"/>
      <c r="N15" s="67"/>
      <c r="O15" s="171"/>
      <c r="P15" s="178">
        <f t="shared" si="1"/>
        <v>0</v>
      </c>
      <c r="Q15" s="6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55"/>
      <c r="AH15" s="55"/>
      <c r="AI15" s="55"/>
      <c r="AJ15" s="55"/>
      <c r="AK15" s="55"/>
      <c r="AL15" s="55"/>
      <c r="AM15" s="55"/>
      <c r="AN15" s="55"/>
      <c r="AO15" s="55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</row>
    <row r="16" spans="1:106" s="70" customFormat="1" ht="13.5" customHeight="1" thickBot="1">
      <c r="A16" s="71"/>
      <c r="B16" s="186"/>
      <c r="C16" s="186"/>
      <c r="D16" s="186"/>
      <c r="E16" s="72"/>
      <c r="F16" s="72" t="s">
        <v>58</v>
      </c>
      <c r="G16" s="72"/>
      <c r="H16" s="73">
        <v>0</v>
      </c>
      <c r="I16" s="72"/>
      <c r="J16" s="74">
        <f>SUM(J9:J15)</f>
        <v>0</v>
      </c>
      <c r="K16" s="75">
        <f>SUM(K9:K15)</f>
        <v>0</v>
      </c>
      <c r="L16" s="75">
        <f>SUM(L9:L15)</f>
        <v>0</v>
      </c>
      <c r="M16" s="170"/>
      <c r="N16" s="75">
        <f>SUM(N9:N15)</f>
        <v>0</v>
      </c>
      <c r="O16" s="76">
        <f>SUM(O9:O15)</f>
        <v>0</v>
      </c>
      <c r="P16" s="179">
        <f>SUM(P9:P15)</f>
        <v>0</v>
      </c>
      <c r="Q16" s="6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5"/>
      <c r="AH16" s="55"/>
      <c r="AI16" s="55"/>
      <c r="AJ16" s="55"/>
      <c r="AK16" s="55"/>
      <c r="AL16" s="55"/>
      <c r="AM16" s="55"/>
      <c r="AN16" s="55"/>
      <c r="AO16" s="77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s="70" customFormat="1" ht="18.75" customHeight="1" thickBot="1">
      <c r="A17" s="112" t="s">
        <v>59</v>
      </c>
      <c r="B17" s="185"/>
      <c r="C17" s="231">
        <f>SUM(I9:I15)</f>
        <v>0</v>
      </c>
      <c r="D17" s="231"/>
      <c r="E17" s="79"/>
      <c r="F17" s="79"/>
      <c r="G17" s="79"/>
      <c r="H17" s="80"/>
      <c r="I17" s="81" t="s">
        <v>36</v>
      </c>
      <c r="J17" s="82"/>
      <c r="K17" s="79"/>
      <c r="L17" s="79"/>
      <c r="M17" s="79" t="s">
        <v>60</v>
      </c>
      <c r="N17" s="79"/>
      <c r="O17" s="79"/>
      <c r="P17" s="180">
        <f>C17+T18</f>
        <v>0</v>
      </c>
      <c r="Q17" s="68"/>
      <c r="R17" s="45"/>
      <c r="S17" s="83" t="s">
        <v>61</v>
      </c>
      <c r="T17" s="84"/>
      <c r="U17" s="84"/>
      <c r="V17" s="84"/>
      <c r="W17" s="84"/>
      <c r="X17" s="8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s="70" customFormat="1" ht="13.5" customHeight="1" thickBot="1">
      <c r="A18" s="85"/>
      <c r="B18" s="45"/>
      <c r="C18" s="86"/>
      <c r="D18" s="87"/>
      <c r="E18" s="86"/>
      <c r="F18" s="86"/>
      <c r="G18" s="44"/>
      <c r="H18" s="86"/>
      <c r="I18" s="88"/>
      <c r="J18" s="86"/>
      <c r="K18" s="86"/>
      <c r="L18" s="86"/>
      <c r="M18" s="86"/>
      <c r="N18" s="86"/>
      <c r="O18" s="86"/>
      <c r="P18" s="86"/>
      <c r="Q18" s="45"/>
      <c r="R18" s="45"/>
      <c r="S18" s="84" t="s">
        <v>62</v>
      </c>
      <c r="T18" s="89">
        <f>SUM(J16:L16)+N16+O16</f>
        <v>0</v>
      </c>
      <c r="U18" s="84"/>
      <c r="V18" s="84"/>
      <c r="W18" s="84"/>
      <c r="X18" s="8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s="70" customFormat="1" ht="13.5" thickBot="1">
      <c r="A19" s="90" t="s">
        <v>63</v>
      </c>
      <c r="B19" s="91"/>
      <c r="C19" s="92"/>
      <c r="D19" s="93"/>
      <c r="E19" s="39"/>
      <c r="F19" s="39"/>
      <c r="G19" s="188" t="s">
        <v>102</v>
      </c>
      <c r="H19" s="189"/>
      <c r="I19" s="190"/>
      <c r="J19" s="191"/>
      <c r="K19"/>
      <c r="L19"/>
      <c r="M19"/>
      <c r="N19"/>
      <c r="O19"/>
      <c r="P19" s="94"/>
      <c r="Q19" s="45"/>
      <c r="R19" s="45"/>
      <c r="S19" s="44" t="s">
        <v>64</v>
      </c>
      <c r="T19" s="95">
        <f>IF((C17-H16+T18)&lt;=40,0,IF(AND((C17-H16)&lt;=40,(C17-H16+T18)&gt;40),((C17-H16+T18)-40),T18))</f>
        <v>0</v>
      </c>
      <c r="U19" s="84"/>
      <c r="V19" s="84"/>
      <c r="W19" s="84"/>
      <c r="X19" s="8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s="70" customFormat="1" ht="12.75">
      <c r="A20" s="96" t="s">
        <v>65</v>
      </c>
      <c r="B20" s="97"/>
      <c r="C20" s="97"/>
      <c r="D20" s="98"/>
      <c r="E20" s="39"/>
      <c r="F20" s="39"/>
      <c r="G20" s="155" t="s">
        <v>68</v>
      </c>
      <c r="H20" s="101"/>
      <c r="I20" s="192"/>
      <c r="J20" s="193"/>
      <c r="K20"/>
      <c r="L20"/>
      <c r="M20"/>
      <c r="N20"/>
      <c r="O20"/>
      <c r="P20" s="100"/>
      <c r="Q20" s="45"/>
      <c r="R20" s="45"/>
      <c r="S20" s="84" t="s">
        <v>66</v>
      </c>
      <c r="T20" s="89">
        <f>IF((C17-H16)&lt;=40,0,(C17-H16-40))</f>
        <v>0</v>
      </c>
      <c r="U20" s="89">
        <f>ROUND(T20*OvertimeRate,2)</f>
        <v>0</v>
      </c>
      <c r="V20" s="84"/>
      <c r="W20" s="84"/>
      <c r="X20" s="8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s="70" customFormat="1" ht="12.75">
      <c r="A21" s="96" t="s">
        <v>67</v>
      </c>
      <c r="B21" s="97"/>
      <c r="C21" s="97"/>
      <c r="D21" s="98"/>
      <c r="E21" s="39"/>
      <c r="F21" s="39"/>
      <c r="G21" s="155" t="s">
        <v>70</v>
      </c>
      <c r="H21" s="101"/>
      <c r="I21" s="192"/>
      <c r="J21" s="193"/>
      <c r="K21" s="224" t="s">
        <v>97</v>
      </c>
      <c r="L21" s="224"/>
      <c r="M21" s="224"/>
      <c r="N21" s="224"/>
      <c r="O21" s="224"/>
      <c r="P21" s="224"/>
      <c r="Q21" s="45"/>
      <c r="R21" s="45"/>
      <c r="S21" s="84"/>
      <c r="T21" s="84"/>
      <c r="U21" s="84"/>
      <c r="V21" s="84"/>
      <c r="W21" s="84"/>
      <c r="X21" s="8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0" customFormat="1" ht="12.75">
      <c r="A22" s="96" t="s">
        <v>69</v>
      </c>
      <c r="B22" s="97"/>
      <c r="C22" s="97"/>
      <c r="D22" s="98"/>
      <c r="E22" s="39"/>
      <c r="F22" s="102"/>
      <c r="G22" s="157" t="s">
        <v>99</v>
      </c>
      <c r="H22" s="101"/>
      <c r="I22" s="192"/>
      <c r="J22" s="193"/>
      <c r="K22" s="224" t="s">
        <v>96</v>
      </c>
      <c r="L22" s="224"/>
      <c r="M22" s="224"/>
      <c r="N22" s="224"/>
      <c r="O22" s="224"/>
      <c r="P22" s="194"/>
      <c r="Q22" s="45"/>
      <c r="R22" s="45"/>
      <c r="S22" s="84"/>
      <c r="T22" s="84"/>
      <c r="U22" s="84"/>
      <c r="V22" s="84"/>
      <c r="W22" s="84"/>
      <c r="X22" s="8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06" s="70" customFormat="1" ht="13.5" thickBot="1">
      <c r="A23" s="103" t="s">
        <v>71</v>
      </c>
      <c r="B23" s="104"/>
      <c r="C23" s="104"/>
      <c r="D23" s="105"/>
      <c r="E23" s="39"/>
      <c r="F23" s="39"/>
      <c r="G23" s="156" t="s">
        <v>103</v>
      </c>
      <c r="H23" s="78"/>
      <c r="I23" s="187"/>
      <c r="J23" s="152"/>
      <c r="K23"/>
      <c r="L23"/>
      <c r="M23" s="151"/>
      <c r="N23"/>
      <c r="O23" s="6"/>
      <c r="P23" s="100"/>
      <c r="Q23" s="45"/>
      <c r="R23" s="40"/>
      <c r="S23" s="41"/>
      <c r="T23" s="41"/>
      <c r="U23" s="41"/>
      <c r="V23" s="41"/>
      <c r="W23" s="41"/>
      <c r="X23" s="41"/>
      <c r="Y23" s="42"/>
      <c r="Z23" s="42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</row>
    <row r="24" spans="1:106" s="70" customFormat="1" ht="13.5" customHeight="1" thickBot="1">
      <c r="A24" s="85"/>
      <c r="B24" s="45"/>
      <c r="C24" s="99"/>
      <c r="D24" s="99"/>
      <c r="E24" s="99"/>
      <c r="F24" s="99"/>
      <c r="G24" s="89"/>
      <c r="H24" s="89"/>
      <c r="I24" s="89"/>
      <c r="J24" s="89"/>
      <c r="K24" s="89"/>
      <c r="L24" s="89"/>
      <c r="M24" s="234" t="s">
        <v>39</v>
      </c>
      <c r="N24" s="235"/>
      <c r="O24" s="166"/>
      <c r="P24" s="80"/>
      <c r="Q24" s="45"/>
      <c r="R24" s="4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45"/>
      <c r="AH24" s="45"/>
      <c r="AI24" s="45"/>
      <c r="AJ24" s="45"/>
      <c r="AK24" s="45"/>
      <c r="AL24" s="45"/>
      <c r="AM24" s="45"/>
      <c r="AN24" s="45"/>
      <c r="AO24" s="45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s="70" customFormat="1" ht="14.25" customHeight="1" thickBot="1">
      <c r="A25" s="106" t="s">
        <v>40</v>
      </c>
      <c r="B25" s="49" t="s">
        <v>41</v>
      </c>
      <c r="C25" s="50" t="s">
        <v>42</v>
      </c>
      <c r="D25" s="50" t="s">
        <v>43</v>
      </c>
      <c r="E25" s="50" t="s">
        <v>42</v>
      </c>
      <c r="F25" s="50" t="s">
        <v>43</v>
      </c>
      <c r="G25" s="51" t="s">
        <v>42</v>
      </c>
      <c r="H25" s="51" t="s">
        <v>43</v>
      </c>
      <c r="I25" s="51" t="s">
        <v>44</v>
      </c>
      <c r="J25" s="51" t="s">
        <v>45</v>
      </c>
      <c r="K25" s="51" t="s">
        <v>46</v>
      </c>
      <c r="L25" s="51" t="s">
        <v>47</v>
      </c>
      <c r="M25" s="164" t="s">
        <v>48</v>
      </c>
      <c r="N25" s="164" t="s">
        <v>49</v>
      </c>
      <c r="O25" s="165" t="s">
        <v>98</v>
      </c>
      <c r="P25" s="169" t="s">
        <v>50</v>
      </c>
      <c r="Q25" s="45"/>
      <c r="R25" s="9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4"/>
      <c r="AH25" s="54"/>
      <c r="AI25" s="54"/>
      <c r="AJ25" s="54"/>
      <c r="AK25" s="54"/>
      <c r="AL25" s="54"/>
      <c r="AM25" s="54"/>
      <c r="AN25" s="54"/>
      <c r="AO25" s="5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s="70" customFormat="1" ht="13.5" customHeight="1">
      <c r="A26" s="153">
        <f>A15+1</f>
        <v>42540</v>
      </c>
      <c r="B26" s="209" t="s">
        <v>52</v>
      </c>
      <c r="C26" s="56"/>
      <c r="D26" s="56"/>
      <c r="E26" s="56"/>
      <c r="F26" s="56"/>
      <c r="G26" s="56"/>
      <c r="H26" s="56"/>
      <c r="I26" s="57">
        <f aca="true" t="shared" si="3" ref="I26:I32">IF(ISBLANK(C26),0,IF(MINUTE(TEXT(D26-C26,"h:mm")+TEXT(F26-E26,"h:mm")+TEXT(H26-G26,"h:mm"))&lt;=7,HOUR(TEXT(D26-C26,"h:mm")+TEXT(F26-E26,"h:mm")+TEXT(H26-G26,"h:mm")),IF(MINUTE(TEXT(D26-C26,"h:mm")+TEXT(F26-E26,"h:mm")+TEXT(H26-G26,"h:mm"))&lt;=22,HOUR(TEXT(D26-C26,"h:mm")+TEXT(F26-E26,"h:mm")+TEXT(H26-G26,"h:mm"))+0.25,IF(MINUTE(TEXT(D26-C26,"h:mm")+TEXT(F26-E26,"h:mm")+TEXT(H26-G26,"h:mm"))&lt;=37,HOUR(TEXT(D26-C26,"h:mm")+TEXT(F26-E26,"h:mm")+TEXT(H26-G26,"h:mm"))+0.5,IF(MINUTE(TEXT(D26-C26,"h:mm")+TEXT(F26-E26,"h:mm")+TEXT(H26-G26,"h:mm"))&lt;=52,HOUR(TEXT(D26-C26,"h:mm")+TEXT(F26-E26,"h:mm")+TEXT(H26-G26,"h:mm"))+0.75,IF(MINUTE(TEXT(D26-C26,"h:mm")+TEXT(F26-E26,"h:mm")+TEXT(H26-G26,"h:mm"))&gt;=53,HOUR(TEXT(D26-C26,"h:mm")+TEXT(F26-E26,"h:mm")+TEXT(H26-G26,"h:mm"))+1))))))</f>
        <v>0</v>
      </c>
      <c r="J26" s="60"/>
      <c r="K26" s="60"/>
      <c r="L26" s="60"/>
      <c r="M26" s="154"/>
      <c r="N26" s="60"/>
      <c r="O26" s="167"/>
      <c r="P26" s="178">
        <f aca="true" t="shared" si="4" ref="P26:P32">I26+J26+K26+L26+N26+O26</f>
        <v>0</v>
      </c>
      <c r="Q26" s="45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55"/>
      <c r="AH26" s="55"/>
      <c r="AI26" s="55"/>
      <c r="AJ26" s="55"/>
      <c r="AK26" s="55"/>
      <c r="AL26" s="55"/>
      <c r="AM26" s="55"/>
      <c r="AN26" s="55"/>
      <c r="AO26" s="55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s="70" customFormat="1" ht="13.5" customHeight="1">
      <c r="A27" s="153">
        <f aca="true" t="shared" si="5" ref="A27:A32">A26+1</f>
        <v>42541</v>
      </c>
      <c r="B27" s="209" t="s">
        <v>53</v>
      </c>
      <c r="C27" s="56"/>
      <c r="D27" s="56"/>
      <c r="E27" s="56"/>
      <c r="F27" s="56"/>
      <c r="G27" s="56"/>
      <c r="H27" s="56"/>
      <c r="I27" s="57">
        <f t="shared" si="3"/>
        <v>0</v>
      </c>
      <c r="J27" s="60"/>
      <c r="K27" s="60"/>
      <c r="L27" s="60"/>
      <c r="M27" s="154"/>
      <c r="N27" s="60"/>
      <c r="O27" s="168"/>
      <c r="P27" s="178">
        <f t="shared" si="4"/>
        <v>0</v>
      </c>
      <c r="Q27" s="45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s="70" customFormat="1" ht="13.5" customHeight="1">
      <c r="A28" s="153">
        <f t="shared" si="5"/>
        <v>42542</v>
      </c>
      <c r="B28" s="209" t="s">
        <v>54</v>
      </c>
      <c r="C28" s="56"/>
      <c r="D28" s="56"/>
      <c r="E28" s="56"/>
      <c r="F28" s="56"/>
      <c r="G28" s="56"/>
      <c r="H28" s="56"/>
      <c r="I28" s="57">
        <f t="shared" si="3"/>
        <v>0</v>
      </c>
      <c r="J28" s="58"/>
      <c r="K28" s="58"/>
      <c r="L28" s="58"/>
      <c r="M28" s="59"/>
      <c r="N28" s="60"/>
      <c r="O28" s="168"/>
      <c r="P28" s="178">
        <f t="shared" si="4"/>
        <v>0</v>
      </c>
      <c r="Q28" s="45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70" customFormat="1" ht="13.5" customHeight="1">
      <c r="A29" s="153">
        <f t="shared" si="5"/>
        <v>42543</v>
      </c>
      <c r="B29" s="209" t="s">
        <v>55</v>
      </c>
      <c r="C29" s="56"/>
      <c r="D29" s="56"/>
      <c r="E29" s="56"/>
      <c r="F29" s="56"/>
      <c r="G29" s="56"/>
      <c r="H29" s="56"/>
      <c r="I29" s="57">
        <f t="shared" si="3"/>
        <v>0</v>
      </c>
      <c r="J29" s="58"/>
      <c r="K29" s="58"/>
      <c r="L29" s="58"/>
      <c r="M29" s="59"/>
      <c r="N29" s="60"/>
      <c r="O29" s="168"/>
      <c r="P29" s="178">
        <f t="shared" si="4"/>
        <v>0</v>
      </c>
      <c r="Q29" s="45"/>
      <c r="R29" s="3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55"/>
      <c r="AH29" s="55"/>
      <c r="AI29" s="55"/>
      <c r="AJ29" s="55"/>
      <c r="AK29" s="55"/>
      <c r="AL29" s="55"/>
      <c r="AM29" s="55"/>
      <c r="AN29" s="55"/>
      <c r="AO29" s="55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</row>
    <row r="30" spans="1:106" s="70" customFormat="1" ht="13.5" customHeight="1">
      <c r="A30" s="153">
        <f t="shared" si="5"/>
        <v>42544</v>
      </c>
      <c r="B30" s="209" t="s">
        <v>56</v>
      </c>
      <c r="C30" s="56"/>
      <c r="D30" s="56"/>
      <c r="E30" s="56"/>
      <c r="F30" s="56"/>
      <c r="G30" s="56"/>
      <c r="H30" s="56"/>
      <c r="I30" s="57">
        <f t="shared" si="3"/>
        <v>0</v>
      </c>
      <c r="J30" s="58"/>
      <c r="K30" s="58"/>
      <c r="L30" s="58"/>
      <c r="M30" s="59"/>
      <c r="N30" s="60"/>
      <c r="O30" s="168"/>
      <c r="P30" s="178">
        <f t="shared" si="4"/>
        <v>0</v>
      </c>
      <c r="Q30" s="45"/>
      <c r="R30" s="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55"/>
      <c r="AH30" s="55"/>
      <c r="AI30" s="55"/>
      <c r="AJ30" s="55"/>
      <c r="AK30" s="55"/>
      <c r="AL30" s="55"/>
      <c r="AM30" s="55"/>
      <c r="AN30" s="55"/>
      <c r="AO30" s="55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</row>
    <row r="31" spans="1:106" s="70" customFormat="1" ht="13.5" customHeight="1">
      <c r="A31" s="153">
        <f t="shared" si="5"/>
        <v>42545</v>
      </c>
      <c r="B31" s="209" t="s">
        <v>57</v>
      </c>
      <c r="C31" s="56"/>
      <c r="D31" s="56"/>
      <c r="E31" s="56"/>
      <c r="F31" s="56"/>
      <c r="G31" s="56"/>
      <c r="H31" s="56"/>
      <c r="I31" s="57">
        <f t="shared" si="3"/>
        <v>0</v>
      </c>
      <c r="J31" s="58"/>
      <c r="K31" s="58"/>
      <c r="L31" s="58"/>
      <c r="M31" s="59"/>
      <c r="N31" s="60"/>
      <c r="O31" s="168"/>
      <c r="P31" s="178">
        <f t="shared" si="4"/>
        <v>0</v>
      </c>
      <c r="Q31" s="4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55"/>
      <c r="AH31" s="55"/>
      <c r="AI31" s="55"/>
      <c r="AJ31" s="55"/>
      <c r="AK31" s="55"/>
      <c r="AL31" s="55"/>
      <c r="AM31" s="55"/>
      <c r="AN31" s="55"/>
      <c r="AO31" s="55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</row>
    <row r="32" spans="1:106" s="70" customFormat="1" ht="13.5" customHeight="1" thickBot="1">
      <c r="A32" s="153">
        <f t="shared" si="5"/>
        <v>42546</v>
      </c>
      <c r="B32" s="210" t="s">
        <v>51</v>
      </c>
      <c r="C32" s="56"/>
      <c r="D32" s="56"/>
      <c r="E32" s="56"/>
      <c r="F32" s="56"/>
      <c r="G32" s="64"/>
      <c r="H32" s="64"/>
      <c r="I32" s="57">
        <f t="shared" si="3"/>
        <v>0</v>
      </c>
      <c r="J32" s="65"/>
      <c r="K32" s="65"/>
      <c r="L32" s="65"/>
      <c r="M32" s="66"/>
      <c r="N32" s="67"/>
      <c r="O32" s="171"/>
      <c r="P32" s="178">
        <f t="shared" si="4"/>
        <v>0</v>
      </c>
      <c r="Q32" s="45"/>
      <c r="R32" s="3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55"/>
      <c r="AH32" s="55"/>
      <c r="AI32" s="55"/>
      <c r="AJ32" s="55"/>
      <c r="AK32" s="55"/>
      <c r="AL32" s="55"/>
      <c r="AM32" s="55"/>
      <c r="AN32" s="55"/>
      <c r="AO32" s="55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</row>
    <row r="33" spans="1:106" s="70" customFormat="1" ht="13.5" customHeight="1" thickBot="1">
      <c r="A33" s="107" t="s">
        <v>36</v>
      </c>
      <c r="B33" s="108"/>
      <c r="C33" s="72"/>
      <c r="D33" s="72"/>
      <c r="E33" s="72"/>
      <c r="F33" s="72" t="s">
        <v>58</v>
      </c>
      <c r="G33" s="72"/>
      <c r="H33" s="73">
        <v>0</v>
      </c>
      <c r="I33" s="72"/>
      <c r="J33" s="74">
        <f>SUM(J26:J32)</f>
        <v>0</v>
      </c>
      <c r="K33" s="109">
        <f>SUM(K26:K32)</f>
        <v>0</v>
      </c>
      <c r="L33" s="75">
        <f>SUM(L26:L32)</f>
        <v>0</v>
      </c>
      <c r="M33" s="170"/>
      <c r="N33" s="117">
        <f>SUM(N26:N32)</f>
        <v>0</v>
      </c>
      <c r="O33" s="76">
        <f>SUM(O26:O32)</f>
        <v>0</v>
      </c>
      <c r="P33" s="181">
        <f>SUM(P26:P32)</f>
        <v>0</v>
      </c>
      <c r="Q33" s="45"/>
      <c r="R33" s="3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55"/>
      <c r="AH33" s="55"/>
      <c r="AI33" s="55"/>
      <c r="AJ33" s="55"/>
      <c r="AK33" s="55"/>
      <c r="AL33" s="55"/>
      <c r="AM33" s="55"/>
      <c r="AN33" s="55"/>
      <c r="AO33" s="77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</row>
    <row r="34" spans="1:106" s="70" customFormat="1" ht="13.5" customHeight="1" hidden="1">
      <c r="A34" s="110"/>
      <c r="B34" s="45"/>
      <c r="C34" s="86"/>
      <c r="D34" s="86"/>
      <c r="E34" s="86"/>
      <c r="F34" s="86"/>
      <c r="G34" s="86"/>
      <c r="H34" s="111"/>
      <c r="I34" s="86"/>
      <c r="J34" s="89">
        <f>J33+J16</f>
        <v>0</v>
      </c>
      <c r="K34" s="89">
        <f>K33+K16</f>
        <v>0</v>
      </c>
      <c r="L34" s="89">
        <f>L33+L16</f>
        <v>0</v>
      </c>
      <c r="M34" s="89"/>
      <c r="N34" s="89">
        <f>N33+N16</f>
        <v>0</v>
      </c>
      <c r="O34" s="89">
        <f>O33+O16</f>
        <v>0</v>
      </c>
      <c r="P34" s="182"/>
      <c r="Q34" s="45"/>
      <c r="R34" s="3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55"/>
      <c r="AH34" s="55"/>
      <c r="AI34" s="55"/>
      <c r="AJ34" s="55"/>
      <c r="AK34" s="55"/>
      <c r="AL34" s="55"/>
      <c r="AM34" s="55"/>
      <c r="AN34" s="55"/>
      <c r="AO34" s="77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</row>
    <row r="35" spans="1:106" s="70" customFormat="1" ht="16.5" customHeight="1" thickBot="1">
      <c r="A35" s="112" t="s">
        <v>59</v>
      </c>
      <c r="B35" s="185"/>
      <c r="C35" s="231">
        <f>SUM(I26:I32)</f>
        <v>0</v>
      </c>
      <c r="D35" s="231"/>
      <c r="E35" s="79"/>
      <c r="F35" s="79"/>
      <c r="G35" s="79"/>
      <c r="H35" s="80"/>
      <c r="I35" s="81" t="s">
        <v>36</v>
      </c>
      <c r="J35" s="82"/>
      <c r="K35" s="79"/>
      <c r="L35" s="79"/>
      <c r="M35" s="79" t="s">
        <v>60</v>
      </c>
      <c r="N35" s="79"/>
      <c r="O35" s="79"/>
      <c r="P35" s="183">
        <f>C35+T36</f>
        <v>0</v>
      </c>
      <c r="Q35" s="45"/>
      <c r="R35" s="39"/>
      <c r="S35" s="83" t="s">
        <v>72</v>
      </c>
      <c r="T35" s="84"/>
      <c r="U35" s="84"/>
      <c r="V35" s="41"/>
      <c r="W35" s="41"/>
      <c r="X35" s="41"/>
      <c r="Y35" s="39"/>
      <c r="Z35" s="3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</row>
    <row r="36" spans="1:106" s="70" customFormat="1" ht="18" customHeight="1" thickBot="1">
      <c r="A36" s="113" t="s">
        <v>73</v>
      </c>
      <c r="B36" s="114"/>
      <c r="C36" s="115"/>
      <c r="D36" s="184">
        <f>+C35+C17</f>
        <v>0</v>
      </c>
      <c r="E36" s="99"/>
      <c r="F36" s="99"/>
      <c r="G36" s="89"/>
      <c r="H36" s="89"/>
      <c r="I36" s="116" t="s">
        <v>74</v>
      </c>
      <c r="J36" s="117"/>
      <c r="K36" s="117"/>
      <c r="L36" s="117"/>
      <c r="M36" s="117"/>
      <c r="N36" s="117"/>
      <c r="O36" s="232">
        <f>+P35+P17</f>
        <v>0</v>
      </c>
      <c r="P36" s="233"/>
      <c r="Q36" s="45"/>
      <c r="R36" s="39"/>
      <c r="S36" s="84" t="s">
        <v>62</v>
      </c>
      <c r="T36" s="89">
        <f>SUM(J33:L33)+N33+O33</f>
        <v>0</v>
      </c>
      <c r="U36" s="84"/>
      <c r="V36" s="41"/>
      <c r="W36" s="41"/>
      <c r="X36" s="41"/>
      <c r="Y36" s="39"/>
      <c r="Z36" s="3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</row>
    <row r="37" spans="1:106" s="70" customFormat="1" ht="8.25" customHeight="1">
      <c r="A37" s="45"/>
      <c r="B37" s="45"/>
      <c r="C37" s="99"/>
      <c r="D37" s="161"/>
      <c r="E37" s="99"/>
      <c r="F37" s="9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45"/>
      <c r="R37" s="39"/>
      <c r="S37" s="84"/>
      <c r="T37" s="89"/>
      <c r="U37" s="84"/>
      <c r="V37" s="41"/>
      <c r="W37" s="41"/>
      <c r="X37" s="41"/>
      <c r="Y37" s="39"/>
      <c r="Z37" s="39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spans="1:106" s="70" customFormat="1" ht="13.5" customHeight="1">
      <c r="A38" s="45"/>
      <c r="B38" s="45"/>
      <c r="C38" s="99"/>
      <c r="D38" s="99"/>
      <c r="E38" s="230" t="s">
        <v>104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5"/>
      <c r="R38" s="39"/>
      <c r="S38" s="44" t="s">
        <v>64</v>
      </c>
      <c r="T38" s="95">
        <f>IF((C35-H33+T36)&lt;=40,0,IF(AND((C35-H33)&lt;=40,(C35-H33+T36)&gt;40),((C35-H33+T36)-40),T36))</f>
        <v>0</v>
      </c>
      <c r="U38" s="84"/>
      <c r="V38" s="41"/>
      <c r="W38" s="41"/>
      <c r="X38" s="41"/>
      <c r="Y38" s="39"/>
      <c r="Z38" s="39"/>
      <c r="AA38" s="45"/>
      <c r="AB38" s="45"/>
      <c r="AC38" s="45"/>
      <c r="AD38" s="45"/>
      <c r="AE38" s="45"/>
      <c r="AF38" s="45"/>
      <c r="AG38" s="55"/>
      <c r="AH38" s="55"/>
      <c r="AI38" s="55"/>
      <c r="AJ38" s="55"/>
      <c r="AK38" s="55"/>
      <c r="AL38" s="55"/>
      <c r="AM38" s="55"/>
      <c r="AN38" s="89"/>
      <c r="AO38" s="45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</row>
    <row r="39" spans="1:106" s="70" customFormat="1" ht="8.25" customHeight="1" thickBot="1">
      <c r="A39" s="45"/>
      <c r="B39" s="45"/>
      <c r="C39" s="99"/>
      <c r="D39" s="99"/>
      <c r="E39" s="99"/>
      <c r="F39" s="99"/>
      <c r="G39" s="123"/>
      <c r="H39" s="89"/>
      <c r="I39" s="89"/>
      <c r="J39" s="89"/>
      <c r="K39" s="89"/>
      <c r="L39" s="89"/>
      <c r="M39" s="89"/>
      <c r="N39" s="89"/>
      <c r="O39" s="89"/>
      <c r="P39" s="89"/>
      <c r="Q39" s="45"/>
      <c r="R39" s="39"/>
      <c r="S39" s="44"/>
      <c r="T39" s="95"/>
      <c r="U39" s="84"/>
      <c r="V39" s="41"/>
      <c r="W39" s="41"/>
      <c r="X39" s="41"/>
      <c r="Y39" s="39"/>
      <c r="Z39" s="39"/>
      <c r="AA39" s="45"/>
      <c r="AB39" s="45"/>
      <c r="AC39" s="45"/>
      <c r="AD39" s="45"/>
      <c r="AE39" s="45"/>
      <c r="AF39" s="45"/>
      <c r="AG39" s="55"/>
      <c r="AH39" s="55"/>
      <c r="AI39" s="55"/>
      <c r="AJ39" s="55"/>
      <c r="AK39" s="55"/>
      <c r="AL39" s="55"/>
      <c r="AM39" s="55"/>
      <c r="AN39" s="89"/>
      <c r="AO39" s="45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s="70" customFormat="1" ht="13.5" customHeight="1">
      <c r="A40"/>
      <c r="B40"/>
      <c r="C40" s="217" t="s">
        <v>75</v>
      </c>
      <c r="D40" s="217"/>
      <c r="E40" s="217"/>
      <c r="F40"/>
      <c r="G40"/>
      <c r="H40" s="39"/>
      <c r="I40" s="118" t="s">
        <v>76</v>
      </c>
      <c r="J40" s="119"/>
      <c r="K40" s="119"/>
      <c r="L40" s="119"/>
      <c r="M40" s="120"/>
      <c r="N40" s="175" t="e">
        <f>'Beginning 5-29-16'!N45</f>
        <v>#REF!</v>
      </c>
      <c r="O40" s="147"/>
      <c r="P40" s="44"/>
      <c r="Q40" s="44"/>
      <c r="R40" s="41"/>
      <c r="S40" s="84" t="s">
        <v>66</v>
      </c>
      <c r="T40" s="89">
        <f>IF((C35-H33)&lt;=40,0,(C35-H33-40))</f>
        <v>0</v>
      </c>
      <c r="U40" s="89">
        <f>ROUND(T40*OvertimeRate,2)</f>
        <v>0</v>
      </c>
      <c r="V40" s="41"/>
      <c r="W40" s="41"/>
      <c r="X40" s="41"/>
      <c r="Y40" s="39"/>
      <c r="Z40" s="3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106" s="70" customFormat="1" ht="13.5" customHeight="1">
      <c r="A41"/>
      <c r="B41"/>
      <c r="C41" s="228" t="s">
        <v>77</v>
      </c>
      <c r="D41" s="228"/>
      <c r="E41" s="229">
        <f>J34</f>
        <v>0</v>
      </c>
      <c r="F41" s="229"/>
      <c r="G41"/>
      <c r="H41" s="39"/>
      <c r="I41" s="126"/>
      <c r="J41" s="124" t="s">
        <v>78</v>
      </c>
      <c r="K41" s="124"/>
      <c r="L41" s="124"/>
      <c r="M41" s="125"/>
      <c r="N41" s="176">
        <f>paidOTWeek2+paidOTWeek1</f>
        <v>0</v>
      </c>
      <c r="O41" s="148"/>
      <c r="P41" s="44"/>
      <c r="Q41" s="44"/>
      <c r="R41" s="84"/>
      <c r="S41" s="39"/>
      <c r="T41" s="39"/>
      <c r="U41" s="39"/>
      <c r="V41" s="39"/>
      <c r="W41" s="84"/>
      <c r="X41" s="8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</row>
    <row r="42" spans="1:106" s="70" customFormat="1" ht="13.5" customHeight="1">
      <c r="A42"/>
      <c r="B42"/>
      <c r="C42" s="228"/>
      <c r="D42" s="228"/>
      <c r="E42" s="229"/>
      <c r="F42" s="229"/>
      <c r="G42"/>
      <c r="H42" s="39"/>
      <c r="I42" s="126" t="s">
        <v>79</v>
      </c>
      <c r="J42" s="127"/>
      <c r="K42" s="127"/>
      <c r="L42" s="127"/>
      <c r="M42" s="125"/>
      <c r="N42" s="176">
        <f>IF(EligibleforOvertime="Y",T19+U20+T38+U40,0)</f>
        <v>0</v>
      </c>
      <c r="O42" s="148"/>
      <c r="P42" s="44"/>
      <c r="Q42" s="44"/>
      <c r="R42" s="84"/>
      <c r="S42" s="39"/>
      <c r="T42" s="39"/>
      <c r="U42" s="39"/>
      <c r="V42" s="39"/>
      <c r="W42" s="84"/>
      <c r="X42" s="8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s="70" customFormat="1" ht="13.5" customHeight="1">
      <c r="A43"/>
      <c r="B43"/>
      <c r="C43" s="228" t="s">
        <v>80</v>
      </c>
      <c r="D43" s="228"/>
      <c r="E43" s="229">
        <f>K34</f>
        <v>0</v>
      </c>
      <c r="F43" s="229"/>
      <c r="G43"/>
      <c r="H43" s="39"/>
      <c r="I43" s="126" t="s">
        <v>81</v>
      </c>
      <c r="J43" s="127"/>
      <c r="K43" s="127"/>
      <c r="L43" s="127"/>
      <c r="M43" s="125"/>
      <c r="N43" s="176" t="e">
        <f>SUM(N40+N42)</f>
        <v>#REF!</v>
      </c>
      <c r="O43" s="149"/>
      <c r="P43" s="44"/>
      <c r="Q43" s="44"/>
      <c r="R43" s="84"/>
      <c r="S43" s="39"/>
      <c r="T43" s="39"/>
      <c r="U43" s="39"/>
      <c r="V43" s="39"/>
      <c r="W43" s="84"/>
      <c r="X43" s="8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</row>
    <row r="44" spans="1:106" s="70" customFormat="1" ht="13.5" customHeight="1">
      <c r="A44"/>
      <c r="B44"/>
      <c r="C44" s="228"/>
      <c r="D44" s="228"/>
      <c r="E44" s="229"/>
      <c r="F44" s="229"/>
      <c r="G44"/>
      <c r="H44" s="39"/>
      <c r="I44" s="126" t="s">
        <v>82</v>
      </c>
      <c r="J44" s="127"/>
      <c r="K44" s="127"/>
      <c r="L44" s="127"/>
      <c r="M44" s="125"/>
      <c r="N44" s="176">
        <f>L16+L33</f>
        <v>0</v>
      </c>
      <c r="O44" s="148"/>
      <c r="P44" s="44"/>
      <c r="Q44" s="44"/>
      <c r="R44" s="84"/>
      <c r="S44" s="39"/>
      <c r="T44" s="39"/>
      <c r="U44" s="39"/>
      <c r="V44" s="39"/>
      <c r="W44" s="84"/>
      <c r="X44" s="8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s="70" customFormat="1" ht="15" customHeight="1" thickBot="1">
      <c r="A45"/>
      <c r="B45"/>
      <c r="C45" s="128"/>
      <c r="D45" s="128"/>
      <c r="E45" s="129"/>
      <c r="F45" s="8"/>
      <c r="G45"/>
      <c r="H45" s="39"/>
      <c r="I45" s="130" t="s">
        <v>83</v>
      </c>
      <c r="J45" s="80"/>
      <c r="K45" s="80"/>
      <c r="L45" s="80"/>
      <c r="M45" s="131"/>
      <c r="N45" s="177" t="e">
        <f>ROUND(SUM(N43-N44),2)</f>
        <v>#REF!</v>
      </c>
      <c r="O45" s="149"/>
      <c r="P45" s="44"/>
      <c r="Q45" s="44"/>
      <c r="R45" s="84"/>
      <c r="S45" s="39"/>
      <c r="T45" s="39"/>
      <c r="U45" s="39"/>
      <c r="V45" s="39"/>
      <c r="W45" s="84"/>
      <c r="X45" s="8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</row>
    <row r="46" spans="1:106" s="70" customFormat="1" ht="12" customHeight="1">
      <c r="A46" s="45"/>
      <c r="B46" s="45"/>
      <c r="C46" s="228" t="s">
        <v>84</v>
      </c>
      <c r="D46" s="228"/>
      <c r="E46" s="229">
        <f>L34</f>
        <v>0</v>
      </c>
      <c r="F46" s="229"/>
      <c r="G46"/>
      <c r="H46" s="39"/>
      <c r="I46" s="45" t="s">
        <v>85</v>
      </c>
      <c r="J46" s="89"/>
      <c r="K46" s="89"/>
      <c r="L46" s="89"/>
      <c r="M46" s="89"/>
      <c r="N46" s="89"/>
      <c r="O46" s="89"/>
      <c r="P46" s="89"/>
      <c r="Q46" s="39"/>
      <c r="R46" s="84"/>
      <c r="S46" s="39"/>
      <c r="T46" s="39"/>
      <c r="U46" s="39"/>
      <c r="V46" s="39"/>
      <c r="W46" s="84"/>
      <c r="X46" s="8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s="70" customFormat="1" ht="9.75" customHeight="1">
      <c r="A47" s="45"/>
      <c r="B47" s="45"/>
      <c r="C47" s="228"/>
      <c r="D47" s="228"/>
      <c r="E47" s="229"/>
      <c r="F47" s="229"/>
      <c r="G47"/>
      <c r="H47" s="39"/>
      <c r="I47" s="45"/>
      <c r="J47" s="89"/>
      <c r="K47" s="89"/>
      <c r="L47" s="89"/>
      <c r="M47" s="89"/>
      <c r="N47" s="89"/>
      <c r="O47" s="89"/>
      <c r="P47" s="45"/>
      <c r="Q47" s="39"/>
      <c r="R47" s="39"/>
      <c r="S47" s="39"/>
      <c r="T47" s="39"/>
      <c r="U47" s="39"/>
      <c r="V47" s="39"/>
      <c r="W47" s="84"/>
      <c r="X47" s="8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s="70" customFormat="1" ht="13.5" customHeight="1" thickBot="1">
      <c r="A48" s="45"/>
      <c r="B48" s="45"/>
      <c r="C48" s="228" t="s">
        <v>86</v>
      </c>
      <c r="D48" s="228"/>
      <c r="E48" s="229">
        <f>N34</f>
        <v>0</v>
      </c>
      <c r="F48" s="229"/>
      <c r="G48"/>
      <c r="H48" s="132"/>
      <c r="I48" s="238" t="s">
        <v>87</v>
      </c>
      <c r="J48" s="238"/>
      <c r="K48" s="238"/>
      <c r="L48" s="238"/>
      <c r="M48" s="238"/>
      <c r="N48" s="238"/>
      <c r="O48" s="238"/>
      <c r="P48" s="238"/>
      <c r="Q48" s="45"/>
      <c r="R48" s="84"/>
      <c r="S48" s="39"/>
      <c r="T48" s="84"/>
      <c r="U48" s="84"/>
      <c r="V48" s="84"/>
      <c r="W48" s="84"/>
      <c r="X48" s="8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</row>
    <row r="49" spans="1:106" s="70" customFormat="1" ht="13.5" customHeight="1">
      <c r="A49" s="45"/>
      <c r="B49" s="45"/>
      <c r="C49" s="228"/>
      <c r="D49" s="228"/>
      <c r="E49" s="229"/>
      <c r="F49" s="229"/>
      <c r="G49"/>
      <c r="H49" s="54" t="s">
        <v>88</v>
      </c>
      <c r="I49" s="238" t="s">
        <v>89</v>
      </c>
      <c r="J49" s="238"/>
      <c r="K49" s="238"/>
      <c r="L49" s="238"/>
      <c r="M49" s="238"/>
      <c r="N49" s="238"/>
      <c r="O49" s="238"/>
      <c r="P49" s="238"/>
      <c r="Q49" s="45"/>
      <c r="R49" s="84"/>
      <c r="S49" s="39"/>
      <c r="T49" s="84"/>
      <c r="U49" s="84"/>
      <c r="V49" s="84"/>
      <c r="W49" s="84"/>
      <c r="X49" s="8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</row>
    <row r="50" spans="1:106" s="70" customFormat="1" ht="5.25" customHeight="1">
      <c r="A50" s="45"/>
      <c r="B50" s="45"/>
      <c r="C50" s="121"/>
      <c r="D50" s="121"/>
      <c r="E50" s="122"/>
      <c r="F50" s="123"/>
      <c r="H50" s="54"/>
      <c r="I50" s="159"/>
      <c r="J50" s="159"/>
      <c r="K50" s="159"/>
      <c r="L50" s="159"/>
      <c r="M50" s="159"/>
      <c r="N50" s="159"/>
      <c r="O50" s="159"/>
      <c r="P50" s="159"/>
      <c r="Q50" s="45"/>
      <c r="R50" s="84"/>
      <c r="S50" s="39"/>
      <c r="T50" s="84"/>
      <c r="U50" s="84"/>
      <c r="V50" s="84"/>
      <c r="W50" s="84"/>
      <c r="X50" s="8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spans="1:106" s="70" customFormat="1" ht="13.5" customHeight="1">
      <c r="A51" s="45"/>
      <c r="B51" s="45"/>
      <c r="C51" s="228" t="s">
        <v>101</v>
      </c>
      <c r="D51" s="228"/>
      <c r="E51" s="229">
        <f>O34</f>
        <v>0</v>
      </c>
      <c r="F51" s="229"/>
      <c r="H51" s="54"/>
      <c r="I51" s="159"/>
      <c r="J51" s="159"/>
      <c r="K51" s="159"/>
      <c r="L51" s="159"/>
      <c r="M51" s="159"/>
      <c r="N51" s="159"/>
      <c r="O51" s="159"/>
      <c r="P51" s="159"/>
      <c r="Q51" s="45"/>
      <c r="R51" s="84"/>
      <c r="S51" s="39"/>
      <c r="T51" s="84"/>
      <c r="U51" s="84"/>
      <c r="V51" s="84"/>
      <c r="W51" s="84"/>
      <c r="X51" s="8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</row>
    <row r="52" spans="1:106" s="70" customFormat="1" ht="13.5" customHeight="1">
      <c r="A52" s="45"/>
      <c r="B52" s="45"/>
      <c r="C52" s="228"/>
      <c r="D52" s="228"/>
      <c r="E52" s="229"/>
      <c r="F52" s="229"/>
      <c r="H52" s="54"/>
      <c r="I52" s="159"/>
      <c r="J52" s="159"/>
      <c r="K52" s="159"/>
      <c r="L52" s="159"/>
      <c r="M52" s="159"/>
      <c r="N52" s="159"/>
      <c r="O52" s="159"/>
      <c r="P52" s="159"/>
      <c r="Q52" s="45"/>
      <c r="R52" s="84"/>
      <c r="S52" s="39"/>
      <c r="T52" s="84"/>
      <c r="U52" s="84"/>
      <c r="V52" s="84"/>
      <c r="W52" s="84"/>
      <c r="X52" s="8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</row>
    <row r="53" spans="1:106" s="70" customFormat="1" ht="8.25" customHeight="1">
      <c r="A53" s="45"/>
      <c r="B53" s="45"/>
      <c r="C53" s="121"/>
      <c r="D53" s="121"/>
      <c r="E53" s="122"/>
      <c r="F53" s="123"/>
      <c r="H53" s="54"/>
      <c r="I53" s="159"/>
      <c r="J53" s="159"/>
      <c r="K53" s="159"/>
      <c r="L53" s="159"/>
      <c r="M53" s="159"/>
      <c r="N53" s="159"/>
      <c r="O53" s="159"/>
      <c r="P53" s="159"/>
      <c r="Q53" s="45"/>
      <c r="R53" s="84"/>
      <c r="S53" s="39"/>
      <c r="T53" s="84"/>
      <c r="U53" s="84"/>
      <c r="V53" s="84"/>
      <c r="W53" s="84"/>
      <c r="X53" s="8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</row>
    <row r="54" spans="1:106" s="70" customFormat="1" ht="8.25" customHeight="1">
      <c r="A54" s="45"/>
      <c r="B54" s="45"/>
      <c r="C54" s="121"/>
      <c r="D54" s="236"/>
      <c r="E54" s="236"/>
      <c r="F54" s="236"/>
      <c r="G54" s="236"/>
      <c r="H54" s="236"/>
      <c r="I54" s="236"/>
      <c r="J54" s="236"/>
      <c r="K54" s="45"/>
      <c r="L54" s="45"/>
      <c r="M54" s="45"/>
      <c r="N54" s="45"/>
      <c r="O54" s="45"/>
      <c r="P54" s="45"/>
      <c r="Q54" s="45"/>
      <c r="R54" s="84"/>
      <c r="S54" s="39"/>
      <c r="T54" s="84"/>
      <c r="U54" s="84"/>
      <c r="V54" s="84"/>
      <c r="W54" s="84"/>
      <c r="X54" s="8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</row>
    <row r="55" spans="1:106" s="70" customFormat="1" ht="15" customHeight="1" thickBot="1">
      <c r="A55" s="158" t="s">
        <v>95</v>
      </c>
      <c r="B55" s="45"/>
      <c r="C55" s="45"/>
      <c r="D55" s="237"/>
      <c r="E55" s="237"/>
      <c r="F55" s="237"/>
      <c r="G55" s="237"/>
      <c r="H55" s="237"/>
      <c r="I55" s="237"/>
      <c r="J55" s="237"/>
      <c r="K55" s="45"/>
      <c r="L55" s="45"/>
      <c r="M55" s="45"/>
      <c r="N55" s="45"/>
      <c r="O55" s="45"/>
      <c r="P55" s="45"/>
      <c r="Q55" s="45"/>
      <c r="R55" s="84"/>
      <c r="S55" s="39"/>
      <c r="T55" s="84"/>
      <c r="U55" s="84"/>
      <c r="V55" s="84"/>
      <c r="W55" s="84"/>
      <c r="X55" s="8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</row>
    <row r="56" spans="1:106" s="70" customFormat="1" ht="12.75" customHeight="1">
      <c r="A56" s="45"/>
      <c r="B56" s="45"/>
      <c r="C56" s="45"/>
      <c r="D56" s="133"/>
      <c r="E56" s="133"/>
      <c r="F56" s="134"/>
      <c r="G56" s="134"/>
      <c r="H56" s="54"/>
      <c r="I56" s="45"/>
      <c r="J56" s="45"/>
      <c r="K56" s="45"/>
      <c r="L56" s="45"/>
      <c r="M56" s="45"/>
      <c r="N56" s="45"/>
      <c r="O56" s="45"/>
      <c r="P56" s="45"/>
      <c r="Q56" s="45"/>
      <c r="R56" s="84"/>
      <c r="S56" s="39"/>
      <c r="T56" s="84"/>
      <c r="U56" s="84"/>
      <c r="V56" s="84"/>
      <c r="W56" s="84"/>
      <c r="X56" s="8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</row>
    <row r="57" spans="1:106" s="70" customFormat="1" ht="13.5" customHeight="1">
      <c r="A57" s="45" t="s">
        <v>90</v>
      </c>
      <c r="B57" s="45"/>
      <c r="C57" s="45"/>
      <c r="D57" s="45"/>
      <c r="E57" s="45"/>
      <c r="F57" s="45"/>
      <c r="G57" s="39"/>
      <c r="H57" s="39"/>
      <c r="J57" s="45"/>
      <c r="K57" s="45"/>
      <c r="L57" s="45"/>
      <c r="M57" s="45"/>
      <c r="N57" s="45"/>
      <c r="O57" s="45"/>
      <c r="P57" s="45"/>
      <c r="Q57" s="45"/>
      <c r="R57" s="84"/>
      <c r="S57" s="39"/>
      <c r="T57" s="84"/>
      <c r="U57" s="84"/>
      <c r="V57" s="84"/>
      <c r="W57" s="84"/>
      <c r="X57" s="8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</row>
    <row r="58" spans="1:106" s="70" customFormat="1" ht="13.5" customHeight="1">
      <c r="A58" s="69" t="s">
        <v>91</v>
      </c>
      <c r="B58" s="69"/>
      <c r="C58" s="135"/>
      <c r="D58" s="135"/>
      <c r="E58" s="135"/>
      <c r="F58" s="135"/>
      <c r="G58" s="111"/>
      <c r="H58" s="39"/>
      <c r="I58" s="45"/>
      <c r="J58" s="45"/>
      <c r="K58" s="45"/>
      <c r="L58" s="45"/>
      <c r="M58" s="45"/>
      <c r="N58" s="45"/>
      <c r="O58" s="45"/>
      <c r="P58" s="111"/>
      <c r="Q58" s="69"/>
      <c r="R58" s="69"/>
      <c r="S58" s="136"/>
      <c r="T58" s="136"/>
      <c r="U58" s="136"/>
      <c r="V58" s="136"/>
      <c r="W58" s="136"/>
      <c r="X58" s="13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</row>
    <row r="59" spans="1:106" s="70" customFormat="1" ht="13.5" customHeight="1">
      <c r="A59" s="69" t="s">
        <v>92</v>
      </c>
      <c r="B59" s="69"/>
      <c r="C59" s="135"/>
      <c r="D59" s="135"/>
      <c r="E59" s="135"/>
      <c r="F59" s="135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69"/>
      <c r="R59" s="69"/>
      <c r="S59" s="136"/>
      <c r="T59" s="136"/>
      <c r="U59" s="136"/>
      <c r="V59" s="136"/>
      <c r="W59" s="136"/>
      <c r="X59" s="13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</row>
    <row r="60" spans="1:106" s="70" customFormat="1" ht="14.25" customHeight="1">
      <c r="A60" s="69"/>
      <c r="B60" s="69"/>
      <c r="C60" s="135"/>
      <c r="D60" s="135"/>
      <c r="E60" s="137"/>
      <c r="F60" s="135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69"/>
      <c r="R60" s="69"/>
      <c r="S60" s="136"/>
      <c r="T60" s="136"/>
      <c r="U60" s="136"/>
      <c r="V60" s="136"/>
      <c r="W60" s="136"/>
      <c r="X60" s="13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</row>
    <row r="61" spans="1:106" s="70" customFormat="1" ht="13.5" thickBot="1">
      <c r="A61" s="69"/>
      <c r="B61" s="69"/>
      <c r="C61" s="69"/>
      <c r="D61" s="227" t="s">
        <v>93</v>
      </c>
      <c r="E61" s="227"/>
      <c r="F61" s="227"/>
      <c r="G61" s="227"/>
      <c r="H61" s="138"/>
      <c r="I61" s="138"/>
      <c r="J61" s="138"/>
      <c r="K61" s="142"/>
      <c r="L61" s="142"/>
      <c r="M61" s="200" t="s">
        <v>109</v>
      </c>
      <c r="N61" s="172"/>
      <c r="O61" s="172"/>
      <c r="P61" s="141"/>
      <c r="Q61" s="141"/>
      <c r="R61" s="69"/>
      <c r="S61" s="136"/>
      <c r="T61" s="136"/>
      <c r="U61" s="136"/>
      <c r="V61" s="136"/>
      <c r="W61" s="136"/>
      <c r="X61" s="136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</row>
    <row r="62" spans="1:106" s="70" customFormat="1" ht="19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40"/>
      <c r="O62" s="140"/>
      <c r="P62" s="140"/>
      <c r="Q62" s="141"/>
      <c r="R62" s="69"/>
      <c r="S62" s="136"/>
      <c r="T62" s="136"/>
      <c r="U62" s="136"/>
      <c r="V62" s="136"/>
      <c r="W62" s="136"/>
      <c r="X62" s="13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</row>
    <row r="63" spans="2:106" s="70" customFormat="1" ht="13.5" thickBot="1">
      <c r="B63" s="69"/>
      <c r="C63" s="69"/>
      <c r="D63" s="227" t="s">
        <v>94</v>
      </c>
      <c r="E63" s="227"/>
      <c r="F63" s="227"/>
      <c r="G63" s="227"/>
      <c r="H63" s="142"/>
      <c r="I63" s="142"/>
      <c r="J63" s="142"/>
      <c r="K63" s="142"/>
      <c r="L63" s="142"/>
      <c r="M63" s="200" t="s">
        <v>109</v>
      </c>
      <c r="N63" s="172"/>
      <c r="O63" s="172"/>
      <c r="P63" s="140"/>
      <c r="Q63" s="141"/>
      <c r="R63" s="69"/>
      <c r="S63" s="136"/>
      <c r="T63" s="136"/>
      <c r="U63" s="136"/>
      <c r="V63" s="136"/>
      <c r="W63" s="136"/>
      <c r="X63" s="13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</row>
    <row r="64" spans="1:106" s="70" customFormat="1" ht="12.75">
      <c r="A64" s="43"/>
      <c r="B64" s="43"/>
      <c r="C64" s="143"/>
      <c r="D64" s="143"/>
      <c r="E64" s="196"/>
      <c r="F64" s="196"/>
      <c r="G64" s="140"/>
      <c r="H64" s="140"/>
      <c r="I64" s="140"/>
      <c r="J64" s="140"/>
      <c r="K64" s="139"/>
      <c r="L64" s="140"/>
      <c r="M64" s="140"/>
      <c r="N64" s="140"/>
      <c r="O64" s="140"/>
      <c r="P64" s="141"/>
      <c r="Q64" s="141"/>
      <c r="R64" s="43"/>
      <c r="S64" s="136"/>
      <c r="T64" s="136"/>
      <c r="U64" s="136"/>
      <c r="V64" s="136"/>
      <c r="W64" s="136"/>
      <c r="X64" s="13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</row>
    <row r="65" spans="1:106" s="70" customFormat="1" ht="12.75">
      <c r="A65" s="43"/>
      <c r="B65" s="43"/>
      <c r="C65" s="143"/>
      <c r="D65" s="143"/>
      <c r="E65" s="143"/>
      <c r="F65" s="143"/>
      <c r="G65" s="139"/>
      <c r="H65" s="139"/>
      <c r="I65" s="139"/>
      <c r="J65" s="139"/>
      <c r="K65" s="139"/>
      <c r="L65" s="139"/>
      <c r="M65" s="139"/>
      <c r="N65" s="139"/>
      <c r="O65" s="139"/>
      <c r="P65" s="43"/>
      <c r="Q65" s="43"/>
      <c r="R65" s="43"/>
      <c r="S65" s="136"/>
      <c r="T65" s="136"/>
      <c r="U65" s="136"/>
      <c r="V65" s="136"/>
      <c r="W65" s="136"/>
      <c r="X65" s="13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</row>
    <row r="66" spans="1:106" s="70" customFormat="1" ht="12.75">
      <c r="A66" s="43"/>
      <c r="B66" s="139"/>
      <c r="C66" s="143"/>
      <c r="D66" s="143"/>
      <c r="E66" s="143"/>
      <c r="F66" s="143"/>
      <c r="G66" s="139"/>
      <c r="H66" s="139"/>
      <c r="I66" s="139"/>
      <c r="J66" s="139"/>
      <c r="K66" s="139"/>
      <c r="L66" s="139"/>
      <c r="M66" s="139"/>
      <c r="N66" s="139"/>
      <c r="O66" s="139"/>
      <c r="P66" s="43"/>
      <c r="Q66" s="43"/>
      <c r="R66" s="43"/>
      <c r="S66" s="136"/>
      <c r="T66" s="136"/>
      <c r="U66" s="136"/>
      <c r="V66" s="136"/>
      <c r="W66" s="136"/>
      <c r="X66" s="13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70" customFormat="1" ht="12.75">
      <c r="A67" s="43"/>
      <c r="B67" s="139"/>
      <c r="C67" s="143"/>
      <c r="D67" s="143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43"/>
      <c r="Q67" s="43"/>
      <c r="R67" s="43"/>
      <c r="S67" s="136"/>
      <c r="T67" s="136"/>
      <c r="U67" s="136"/>
      <c r="V67" s="136"/>
      <c r="W67" s="136"/>
      <c r="X67" s="136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70" customFormat="1" ht="12.75">
      <c r="A68" s="43"/>
      <c r="B68" s="43"/>
      <c r="C68" s="143"/>
      <c r="D68" s="143"/>
      <c r="E68" s="143"/>
      <c r="F68" s="143"/>
      <c r="G68" s="139"/>
      <c r="H68" s="139"/>
      <c r="I68" s="139"/>
      <c r="J68" s="139"/>
      <c r="K68" s="139"/>
      <c r="L68" s="139"/>
      <c r="M68" s="139"/>
      <c r="N68" s="139"/>
      <c r="O68" s="139"/>
      <c r="P68" s="43"/>
      <c r="Q68" s="43"/>
      <c r="R68" s="43"/>
      <c r="S68" s="136"/>
      <c r="T68" s="136"/>
      <c r="U68" s="136"/>
      <c r="V68" s="136"/>
      <c r="W68" s="136"/>
      <c r="X68" s="136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70" customFormat="1" ht="12.75">
      <c r="A69" s="43"/>
      <c r="B69" s="43"/>
      <c r="C69" s="143"/>
      <c r="D69" s="143"/>
      <c r="E69" s="143"/>
      <c r="F69" s="143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3"/>
      <c r="R69" s="135"/>
      <c r="S69" s="136"/>
      <c r="T69" s="136"/>
      <c r="U69" s="136"/>
      <c r="V69" s="136"/>
      <c r="W69" s="136"/>
      <c r="X69" s="13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70" customFormat="1" ht="12.75">
      <c r="A70" s="43"/>
      <c r="B70" s="43"/>
      <c r="C70" s="143"/>
      <c r="D70" s="143"/>
      <c r="E70" s="143"/>
      <c r="F70" s="143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69"/>
      <c r="R70" s="135"/>
      <c r="S70" s="136"/>
      <c r="T70" s="136"/>
      <c r="U70" s="136"/>
      <c r="V70" s="136"/>
      <c r="W70" s="136"/>
      <c r="X70" s="13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70" customFormat="1" ht="12.75">
      <c r="A71" s="43"/>
      <c r="B71" s="43"/>
      <c r="C71" s="143"/>
      <c r="D71" s="143"/>
      <c r="E71" s="143"/>
      <c r="F71" s="143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69"/>
      <c r="R71" s="135"/>
      <c r="S71" s="136"/>
      <c r="T71" s="136"/>
      <c r="U71" s="136"/>
      <c r="V71" s="136"/>
      <c r="W71" s="136"/>
      <c r="X71" s="136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70" customFormat="1" ht="12.75">
      <c r="A72" s="43"/>
      <c r="B72" s="43"/>
      <c r="C72" s="143"/>
      <c r="D72" s="143"/>
      <c r="E72" s="143"/>
      <c r="F72" s="143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69"/>
      <c r="R72" s="135"/>
      <c r="S72" s="136"/>
      <c r="T72" s="136"/>
      <c r="U72" s="136"/>
      <c r="V72" s="136"/>
      <c r="W72" s="136"/>
      <c r="X72" s="13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70" customFormat="1" ht="12.75">
      <c r="A73" s="43"/>
      <c r="B73" s="43"/>
      <c r="C73" s="143"/>
      <c r="D73" s="143"/>
      <c r="E73" s="143"/>
      <c r="F73" s="143"/>
      <c r="G73" s="139"/>
      <c r="H73" s="139"/>
      <c r="I73" s="139"/>
      <c r="J73" s="139"/>
      <c r="K73" s="139"/>
      <c r="L73" s="139"/>
      <c r="M73" s="139"/>
      <c r="N73" s="139"/>
      <c r="O73" s="139"/>
      <c r="P73" s="140"/>
      <c r="Q73" s="69"/>
      <c r="R73" s="69"/>
      <c r="S73" s="136"/>
      <c r="T73" s="136"/>
      <c r="U73" s="136"/>
      <c r="V73" s="136"/>
      <c r="W73" s="136"/>
      <c r="X73" s="136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70" customFormat="1" ht="12.75">
      <c r="A74" s="43"/>
      <c r="B74" s="43"/>
      <c r="C74" s="143"/>
      <c r="D74" s="143"/>
      <c r="E74" s="143"/>
      <c r="F74" s="143"/>
      <c r="G74" s="139"/>
      <c r="H74" s="139"/>
      <c r="I74" s="139"/>
      <c r="J74" s="139"/>
      <c r="K74" s="139"/>
      <c r="L74" s="139"/>
      <c r="M74" s="139"/>
      <c r="N74" s="139"/>
      <c r="O74" s="139"/>
      <c r="P74" s="140"/>
      <c r="Q74" s="69"/>
      <c r="R74" s="135"/>
      <c r="S74" s="136"/>
      <c r="T74" s="136"/>
      <c r="U74" s="136"/>
      <c r="V74" s="136"/>
      <c r="W74" s="136"/>
      <c r="X74" s="136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70" customFormat="1" ht="12.75">
      <c r="A75" s="43"/>
      <c r="B75" s="43"/>
      <c r="C75" s="143"/>
      <c r="D75" s="143"/>
      <c r="E75" s="143"/>
      <c r="F75" s="143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1"/>
      <c r="R75" s="135"/>
      <c r="S75" s="136"/>
      <c r="T75" s="136"/>
      <c r="U75" s="136"/>
      <c r="V75" s="136"/>
      <c r="W75" s="136"/>
      <c r="X75" s="136"/>
      <c r="Y75" s="111"/>
      <c r="Z75" s="111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70" customFormat="1" ht="12.75">
      <c r="A76" s="43"/>
      <c r="B76" s="43"/>
      <c r="C76" s="143"/>
      <c r="D76" s="143"/>
      <c r="E76" s="143"/>
      <c r="F76" s="143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1"/>
      <c r="R76" s="43"/>
      <c r="S76" s="136"/>
      <c r="T76" s="136"/>
      <c r="U76" s="136"/>
      <c r="V76" s="136"/>
      <c r="W76" s="136"/>
      <c r="X76" s="136"/>
      <c r="Y76" s="111"/>
      <c r="Z76" s="111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70" customFormat="1" ht="12.75">
      <c r="A77" s="43"/>
      <c r="B77" s="43"/>
      <c r="C77" s="143"/>
      <c r="D77" s="143"/>
      <c r="E77" s="143"/>
      <c r="F77" s="143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1"/>
      <c r="R77" s="43"/>
      <c r="S77" s="136"/>
      <c r="T77" s="144"/>
      <c r="U77" s="144"/>
      <c r="V77" s="144"/>
      <c r="W77" s="136"/>
      <c r="X77" s="136"/>
      <c r="Y77" s="111"/>
      <c r="Z77" s="111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70" customFormat="1" ht="12.75">
      <c r="A78" s="43"/>
      <c r="B78" s="43"/>
      <c r="C78" s="143"/>
      <c r="D78" s="143"/>
      <c r="E78" s="143"/>
      <c r="F78" s="14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3"/>
      <c r="R78" s="43"/>
      <c r="S78" s="136"/>
      <c r="T78" s="144"/>
      <c r="U78" s="144"/>
      <c r="V78" s="144"/>
      <c r="W78" s="136"/>
      <c r="X78" s="136"/>
      <c r="Y78" s="111"/>
      <c r="Z78" s="111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ht="12.75">
      <c r="A79" s="43"/>
      <c r="B79" s="43"/>
      <c r="C79" s="143"/>
      <c r="D79" s="143"/>
      <c r="E79" s="143"/>
      <c r="F79" s="14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3"/>
      <c r="R79" s="43"/>
      <c r="S79" s="136"/>
      <c r="T79" s="144"/>
      <c r="U79" s="144"/>
      <c r="V79" s="144"/>
      <c r="W79" s="136"/>
      <c r="X79" s="136"/>
      <c r="Y79" s="111"/>
      <c r="Z79" s="11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2.75">
      <c r="A80" s="43"/>
      <c r="B80" s="43"/>
      <c r="C80" s="143"/>
      <c r="D80" s="143"/>
      <c r="E80" s="143"/>
      <c r="F80" s="14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3"/>
      <c r="R80" s="43"/>
      <c r="S80" s="136"/>
      <c r="T80" s="144"/>
      <c r="U80" s="144"/>
      <c r="V80" s="144"/>
      <c r="W80" s="136"/>
      <c r="X80" s="136"/>
      <c r="Y80" s="111"/>
      <c r="Z80" s="11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ht="12.75">
      <c r="A81" s="43"/>
      <c r="B81" s="43"/>
      <c r="C81" s="143"/>
      <c r="D81" s="143"/>
      <c r="E81" s="143"/>
      <c r="F81" s="14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3"/>
      <c r="R81" s="43"/>
      <c r="S81" s="136"/>
      <c r="T81" s="144"/>
      <c r="U81" s="144"/>
      <c r="V81" s="144"/>
      <c r="W81" s="136"/>
      <c r="X81" s="136"/>
      <c r="Y81" s="111"/>
      <c r="Z81" s="11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2.75">
      <c r="A82" s="43"/>
      <c r="B82" s="43"/>
      <c r="C82" s="143"/>
      <c r="D82" s="143"/>
      <c r="E82" s="143"/>
      <c r="F82" s="14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3"/>
      <c r="R82" s="43"/>
      <c r="S82" s="136"/>
      <c r="T82" s="144"/>
      <c r="U82" s="144"/>
      <c r="V82" s="144"/>
      <c r="W82" s="136"/>
      <c r="X82" s="136"/>
      <c r="Y82" s="111"/>
      <c r="Z82" s="11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ht="12.75">
      <c r="A83" s="43"/>
      <c r="B83" s="43"/>
      <c r="C83" s="143"/>
      <c r="D83" s="143"/>
      <c r="E83" s="143"/>
      <c r="F83" s="14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3"/>
      <c r="R83" s="43"/>
      <c r="S83" s="136"/>
      <c r="T83" s="144"/>
      <c r="U83" s="144"/>
      <c r="V83" s="144"/>
      <c r="W83" s="136"/>
      <c r="X83" s="136"/>
      <c r="Y83" s="111"/>
      <c r="Z83" s="11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12.75">
      <c r="A84" s="43"/>
      <c r="B84" s="43"/>
      <c r="C84" s="143"/>
      <c r="D84" s="143"/>
      <c r="E84" s="143"/>
      <c r="F84" s="14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3"/>
      <c r="R84" s="43"/>
      <c r="S84" s="136"/>
      <c r="T84" s="144"/>
      <c r="U84" s="144"/>
      <c r="V84" s="144"/>
      <c r="W84" s="136"/>
      <c r="X84" s="136"/>
      <c r="Y84" s="111"/>
      <c r="Z84" s="11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ht="12.75">
      <c r="A85" s="43"/>
      <c r="B85" s="43"/>
      <c r="C85" s="143"/>
      <c r="D85" s="143"/>
      <c r="E85" s="143"/>
      <c r="F85" s="143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3"/>
      <c r="R85" s="135"/>
      <c r="S85" s="136"/>
      <c r="T85" s="136"/>
      <c r="U85" s="136"/>
      <c r="V85" s="136"/>
      <c r="W85" s="136"/>
      <c r="X85" s="136"/>
      <c r="Y85" s="111"/>
      <c r="Z85" s="11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ht="12.75">
      <c r="A86" s="43"/>
      <c r="B86" s="43"/>
      <c r="C86" s="143"/>
      <c r="D86" s="143"/>
      <c r="E86" s="143"/>
      <c r="F86" s="14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"/>
      <c r="R86" s="135"/>
      <c r="S86" s="136"/>
      <c r="T86" s="136"/>
      <c r="U86" s="136"/>
      <c r="V86" s="136"/>
      <c r="W86" s="136"/>
      <c r="X86" s="136"/>
      <c r="Y86" s="111"/>
      <c r="Z86" s="11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ht="12.75">
      <c r="A87" s="43"/>
      <c r="B87" s="43"/>
      <c r="C87" s="143"/>
      <c r="D87" s="143"/>
      <c r="E87" s="143"/>
      <c r="F87" s="14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1"/>
      <c r="R87" s="135"/>
      <c r="S87" s="136"/>
      <c r="T87" s="136"/>
      <c r="U87" s="136"/>
      <c r="V87" s="136"/>
      <c r="W87" s="136"/>
      <c r="X87" s="136"/>
      <c r="Y87" s="111"/>
      <c r="Z87" s="11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ht="12.75">
      <c r="A88" s="43"/>
      <c r="B88" s="43"/>
      <c r="C88" s="143"/>
      <c r="D88" s="143"/>
      <c r="E88" s="143"/>
      <c r="F88" s="14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41"/>
      <c r="R88" s="135"/>
      <c r="S88" s="136"/>
      <c r="T88" s="136"/>
      <c r="U88" s="136"/>
      <c r="V88" s="136"/>
      <c r="W88" s="136"/>
      <c r="X88" s="136"/>
      <c r="Y88" s="111"/>
      <c r="Z88" s="11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12.75">
      <c r="A89" s="43"/>
      <c r="B89" s="43"/>
      <c r="C89" s="143"/>
      <c r="D89" s="143"/>
      <c r="E89" s="143"/>
      <c r="F89" s="143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41"/>
      <c r="R89" s="135"/>
      <c r="S89" s="136"/>
      <c r="T89" s="136"/>
      <c r="U89" s="136"/>
      <c r="V89" s="136"/>
      <c r="W89" s="136"/>
      <c r="X89" s="136"/>
      <c r="Y89" s="111"/>
      <c r="Z89" s="111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ht="12.75">
      <c r="A90" s="43"/>
      <c r="B90" s="43"/>
      <c r="C90" s="143"/>
      <c r="D90" s="143"/>
      <c r="E90" s="143"/>
      <c r="F90" s="143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3"/>
      <c r="R90" s="143"/>
      <c r="S90" s="136"/>
      <c r="T90" s="136"/>
      <c r="U90" s="136"/>
      <c r="V90" s="136"/>
      <c r="W90" s="136"/>
      <c r="X90" s="136"/>
      <c r="Y90" s="111"/>
      <c r="Z90" s="111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</row>
    <row r="91" spans="1:106" ht="12.75">
      <c r="A91" s="43"/>
      <c r="B91" s="43"/>
      <c r="C91" s="143"/>
      <c r="D91" s="143"/>
      <c r="E91" s="143"/>
      <c r="F91" s="143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3"/>
      <c r="R91" s="143"/>
      <c r="S91" s="144"/>
      <c r="T91" s="144"/>
      <c r="U91" s="144"/>
      <c r="V91" s="144"/>
      <c r="W91" s="144"/>
      <c r="X91" s="144"/>
      <c r="Y91" s="139"/>
      <c r="Z91" s="1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2.75">
      <c r="A92" s="43"/>
      <c r="B92" s="43"/>
      <c r="C92" s="143"/>
      <c r="D92" s="143"/>
      <c r="E92" s="143"/>
      <c r="F92" s="14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3"/>
      <c r="R92" s="143"/>
      <c r="S92" s="144"/>
      <c r="T92" s="144"/>
      <c r="U92" s="144"/>
      <c r="V92" s="144"/>
      <c r="W92" s="144"/>
      <c r="X92" s="144"/>
      <c r="Y92" s="139"/>
      <c r="Z92" s="1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</row>
    <row r="93" spans="1:106" ht="12.75">
      <c r="A93" s="43"/>
      <c r="B93" s="43"/>
      <c r="C93" s="143"/>
      <c r="D93" s="143"/>
      <c r="E93" s="143"/>
      <c r="F93" s="14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3"/>
      <c r="R93" s="143"/>
      <c r="S93" s="144"/>
      <c r="T93" s="144"/>
      <c r="U93" s="144"/>
      <c r="V93" s="144"/>
      <c r="W93" s="144"/>
      <c r="X93" s="144"/>
      <c r="Y93" s="139"/>
      <c r="Z93" s="1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2.75">
      <c r="A94" s="43"/>
      <c r="B94" s="43"/>
      <c r="C94" s="143"/>
      <c r="D94" s="143"/>
      <c r="E94" s="143"/>
      <c r="F94" s="143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3"/>
      <c r="R94" s="143"/>
      <c r="S94" s="144"/>
      <c r="T94" s="144"/>
      <c r="U94" s="144"/>
      <c r="V94" s="144"/>
      <c r="W94" s="144"/>
      <c r="X94" s="144"/>
      <c r="Y94" s="139"/>
      <c r="Z94" s="1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</row>
    <row r="95" spans="1:106" ht="12.75">
      <c r="A95" s="43"/>
      <c r="B95" s="43"/>
      <c r="C95" s="143"/>
      <c r="D95" s="143"/>
      <c r="E95" s="143"/>
      <c r="F95" s="143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3"/>
      <c r="R95" s="143"/>
      <c r="S95" s="144"/>
      <c r="T95" s="144"/>
      <c r="U95" s="144"/>
      <c r="V95" s="144"/>
      <c r="W95" s="144"/>
      <c r="X95" s="144"/>
      <c r="Y95" s="139"/>
      <c r="Z95" s="1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</row>
    <row r="96" spans="1:106" ht="12.75">
      <c r="A96" s="43"/>
      <c r="B96" s="43"/>
      <c r="C96" s="143"/>
      <c r="D96" s="143"/>
      <c r="E96" s="143"/>
      <c r="F96" s="143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3"/>
      <c r="R96" s="143"/>
      <c r="S96" s="144"/>
      <c r="T96" s="144"/>
      <c r="U96" s="144"/>
      <c r="V96" s="144"/>
      <c r="W96" s="144"/>
      <c r="X96" s="144"/>
      <c r="Y96" s="139"/>
      <c r="Z96" s="1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12.75">
      <c r="A97" s="43"/>
      <c r="B97" s="43"/>
      <c r="C97" s="143"/>
      <c r="D97" s="143"/>
      <c r="E97" s="143"/>
      <c r="F97" s="143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3"/>
      <c r="R97" s="143"/>
      <c r="S97" s="144"/>
      <c r="T97" s="144"/>
      <c r="U97" s="144"/>
      <c r="V97" s="144"/>
      <c r="W97" s="144"/>
      <c r="X97" s="144"/>
      <c r="Y97" s="139"/>
      <c r="Z97" s="1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</row>
    <row r="98" spans="1:106" ht="12.75">
      <c r="A98" s="43"/>
      <c r="B98" s="43"/>
      <c r="C98" s="143"/>
      <c r="D98" s="143"/>
      <c r="E98" s="143"/>
      <c r="F98" s="143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3"/>
      <c r="R98" s="143"/>
      <c r="S98" s="144"/>
      <c r="T98" s="144"/>
      <c r="U98" s="144"/>
      <c r="V98" s="144"/>
      <c r="W98" s="144"/>
      <c r="X98" s="144"/>
      <c r="Y98" s="139"/>
      <c r="Z98" s="1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12.75">
      <c r="A99" s="43"/>
      <c r="B99" s="43"/>
      <c r="C99" s="143"/>
      <c r="D99" s="143"/>
      <c r="E99" s="143"/>
      <c r="F99" s="14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3"/>
      <c r="R99" s="143"/>
      <c r="S99" s="144"/>
      <c r="T99" s="144"/>
      <c r="U99" s="144"/>
      <c r="V99" s="144"/>
      <c r="W99" s="144"/>
      <c r="X99" s="144"/>
      <c r="Y99" s="139"/>
      <c r="Z99" s="1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  <row r="100" spans="1:106" ht="12.75">
      <c r="A100" s="43"/>
      <c r="B100" s="43"/>
      <c r="C100" s="143"/>
      <c r="D100" s="143"/>
      <c r="E100" s="143"/>
      <c r="F100" s="14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3"/>
      <c r="R100" s="143"/>
      <c r="S100" s="144"/>
      <c r="T100" s="144"/>
      <c r="U100" s="144"/>
      <c r="V100" s="144"/>
      <c r="W100" s="144"/>
      <c r="X100" s="144"/>
      <c r="Y100" s="139"/>
      <c r="Z100" s="1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</row>
    <row r="101" spans="1:106" ht="12.75">
      <c r="A101" s="43"/>
      <c r="B101" s="43"/>
      <c r="C101" s="143"/>
      <c r="D101" s="143"/>
      <c r="E101" s="143"/>
      <c r="F101" s="14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3"/>
      <c r="R101" s="143"/>
      <c r="S101" s="144"/>
      <c r="T101" s="144"/>
      <c r="U101" s="144"/>
      <c r="V101" s="144"/>
      <c r="W101" s="144"/>
      <c r="X101" s="144"/>
      <c r="Y101" s="139"/>
      <c r="Z101" s="1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</row>
    <row r="102" spans="1:106" ht="12.75">
      <c r="A102" s="43"/>
      <c r="B102" s="43"/>
      <c r="C102" s="143"/>
      <c r="D102" s="143"/>
      <c r="E102" s="143"/>
      <c r="F102" s="14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3"/>
      <c r="R102" s="143"/>
      <c r="S102" s="144"/>
      <c r="T102" s="144"/>
      <c r="U102" s="144"/>
      <c r="V102" s="144"/>
      <c r="W102" s="144"/>
      <c r="X102" s="144"/>
      <c r="Y102" s="139"/>
      <c r="Z102" s="1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</row>
    <row r="103" spans="1:106" ht="12.75">
      <c r="A103" s="43"/>
      <c r="B103" s="43"/>
      <c r="C103" s="143"/>
      <c r="D103" s="143"/>
      <c r="E103" s="143"/>
      <c r="F103" s="14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3"/>
      <c r="R103" s="143"/>
      <c r="S103" s="144"/>
      <c r="T103" s="144"/>
      <c r="U103" s="144"/>
      <c r="V103" s="144"/>
      <c r="W103" s="144"/>
      <c r="X103" s="144"/>
      <c r="Y103" s="139"/>
      <c r="Z103" s="1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2.75">
      <c r="A104" s="43"/>
      <c r="B104" s="43"/>
      <c r="C104" s="143"/>
      <c r="D104" s="143"/>
      <c r="E104" s="143"/>
      <c r="F104" s="14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3"/>
      <c r="R104" s="143"/>
      <c r="S104" s="144"/>
      <c r="T104" s="144"/>
      <c r="U104" s="144"/>
      <c r="V104" s="144"/>
      <c r="W104" s="144"/>
      <c r="X104" s="144"/>
      <c r="Y104" s="139"/>
      <c r="Z104" s="1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</row>
    <row r="105" spans="1:106" ht="12.75">
      <c r="A105" s="43"/>
      <c r="B105" s="43"/>
      <c r="C105" s="143"/>
      <c r="D105" s="143"/>
      <c r="E105" s="143"/>
      <c r="F105" s="14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3"/>
      <c r="R105" s="143"/>
      <c r="S105" s="144"/>
      <c r="T105" s="144"/>
      <c r="U105" s="144"/>
      <c r="V105" s="144"/>
      <c r="W105" s="144"/>
      <c r="X105" s="144"/>
      <c r="Y105" s="139"/>
      <c r="Z105" s="1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</row>
    <row r="106" spans="1:106" ht="12.75">
      <c r="A106" s="43"/>
      <c r="B106" s="43"/>
      <c r="C106" s="143"/>
      <c r="D106" s="143"/>
      <c r="E106" s="143"/>
      <c r="F106" s="14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3"/>
      <c r="R106" s="143"/>
      <c r="S106" s="144"/>
      <c r="T106" s="144"/>
      <c r="U106" s="144"/>
      <c r="V106" s="144"/>
      <c r="W106" s="144"/>
      <c r="X106" s="144"/>
      <c r="Y106" s="139"/>
      <c r="Z106" s="1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2.75">
      <c r="A107" s="43"/>
      <c r="B107" s="43"/>
      <c r="C107" s="143"/>
      <c r="D107" s="143"/>
      <c r="E107" s="143"/>
      <c r="F107" s="14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3"/>
      <c r="R107" s="143"/>
      <c r="S107" s="144"/>
      <c r="T107" s="144"/>
      <c r="U107" s="144"/>
      <c r="V107" s="144"/>
      <c r="W107" s="144"/>
      <c r="X107" s="144"/>
      <c r="Y107" s="139"/>
      <c r="Z107" s="1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</row>
    <row r="108" spans="1:106" ht="12.75">
      <c r="A108" s="43"/>
      <c r="B108" s="43"/>
      <c r="C108" s="143"/>
      <c r="D108" s="143"/>
      <c r="E108" s="143"/>
      <c r="F108" s="14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3"/>
      <c r="R108" s="143"/>
      <c r="S108" s="144"/>
      <c r="T108" s="144"/>
      <c r="U108" s="144"/>
      <c r="V108" s="144"/>
      <c r="W108" s="144"/>
      <c r="X108" s="144"/>
      <c r="Y108" s="139"/>
      <c r="Z108" s="1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2.75">
      <c r="A109" s="43"/>
      <c r="B109" s="43"/>
      <c r="C109" s="143"/>
      <c r="D109" s="143"/>
      <c r="E109" s="143"/>
      <c r="F109" s="14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3"/>
      <c r="R109" s="143"/>
      <c r="S109" s="144"/>
      <c r="T109" s="144"/>
      <c r="U109" s="144"/>
      <c r="V109" s="144"/>
      <c r="W109" s="144"/>
      <c r="X109" s="144"/>
      <c r="Y109" s="139"/>
      <c r="Z109" s="1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</row>
    <row r="110" spans="1:106" ht="12.75">
      <c r="A110" s="43"/>
      <c r="B110" s="43"/>
      <c r="C110" s="143"/>
      <c r="D110" s="143"/>
      <c r="E110" s="143"/>
      <c r="F110" s="14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3"/>
      <c r="R110" s="143"/>
      <c r="S110" s="144"/>
      <c r="T110" s="144"/>
      <c r="U110" s="144"/>
      <c r="V110" s="144"/>
      <c r="W110" s="144"/>
      <c r="X110" s="144"/>
      <c r="Y110" s="139"/>
      <c r="Z110" s="1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</row>
    <row r="111" spans="1:106" ht="12.75">
      <c r="A111" s="43"/>
      <c r="B111" s="43"/>
      <c r="C111" s="143"/>
      <c r="D111" s="143"/>
      <c r="E111" s="143"/>
      <c r="F111" s="143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3"/>
      <c r="R111" s="143"/>
      <c r="S111" s="144"/>
      <c r="T111" s="144"/>
      <c r="U111" s="144"/>
      <c r="V111" s="144"/>
      <c r="W111" s="144"/>
      <c r="X111" s="144"/>
      <c r="Y111" s="139"/>
      <c r="Z111" s="1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12.75">
      <c r="A112" s="43"/>
      <c r="B112" s="43"/>
      <c r="C112" s="143"/>
      <c r="D112" s="143"/>
      <c r="E112" s="143"/>
      <c r="F112" s="143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3"/>
      <c r="R112" s="143"/>
      <c r="S112" s="144"/>
      <c r="T112" s="144"/>
      <c r="U112" s="144"/>
      <c r="V112" s="144"/>
      <c r="W112" s="144"/>
      <c r="X112" s="144"/>
      <c r="Y112" s="139"/>
      <c r="Z112" s="1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</row>
    <row r="113" spans="1:106" ht="12.75">
      <c r="A113" s="43"/>
      <c r="B113" s="43"/>
      <c r="C113" s="143"/>
      <c r="D113" s="143"/>
      <c r="E113" s="143"/>
      <c r="F113" s="143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3"/>
      <c r="R113" s="143"/>
      <c r="S113" s="144"/>
      <c r="T113" s="144"/>
      <c r="U113" s="144"/>
      <c r="V113" s="144"/>
      <c r="W113" s="144"/>
      <c r="X113" s="144"/>
      <c r="Y113" s="139"/>
      <c r="Z113" s="1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12.75">
      <c r="A114" s="43"/>
      <c r="B114" s="43"/>
      <c r="C114" s="143"/>
      <c r="D114" s="143"/>
      <c r="E114" s="143"/>
      <c r="F114" s="143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3"/>
      <c r="R114" s="143"/>
      <c r="S114" s="144"/>
      <c r="T114" s="144"/>
      <c r="U114" s="144"/>
      <c r="V114" s="144"/>
      <c r="W114" s="144"/>
      <c r="X114" s="144"/>
      <c r="Y114" s="139"/>
      <c r="Z114" s="1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</row>
    <row r="115" spans="1:106" ht="12.75">
      <c r="A115" s="43"/>
      <c r="B115" s="43"/>
      <c r="C115" s="143"/>
      <c r="D115" s="143"/>
      <c r="E115" s="143"/>
      <c r="F115" s="14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3"/>
      <c r="R115" s="143"/>
      <c r="S115" s="144"/>
      <c r="T115" s="144"/>
      <c r="U115" s="144"/>
      <c r="V115" s="144"/>
      <c r="W115" s="144"/>
      <c r="X115" s="144"/>
      <c r="Y115" s="139"/>
      <c r="Z115" s="1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</row>
    <row r="116" spans="1:106" ht="12.75">
      <c r="A116" s="43"/>
      <c r="B116" s="43"/>
      <c r="C116" s="143"/>
      <c r="D116" s="143"/>
      <c r="E116" s="143"/>
      <c r="F116" s="14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3"/>
      <c r="R116" s="143"/>
      <c r="S116" s="144"/>
      <c r="T116" s="144"/>
      <c r="U116" s="144"/>
      <c r="V116" s="144"/>
      <c r="W116" s="144"/>
      <c r="X116" s="144"/>
      <c r="Y116" s="139"/>
      <c r="Z116" s="1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</row>
    <row r="117" spans="1:106" ht="12.75">
      <c r="A117" s="43"/>
      <c r="B117" s="43"/>
      <c r="C117" s="143"/>
      <c r="D117" s="143"/>
      <c r="E117" s="143"/>
      <c r="F117" s="14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3"/>
      <c r="R117" s="143"/>
      <c r="S117" s="144"/>
      <c r="T117" s="144"/>
      <c r="U117" s="144"/>
      <c r="V117" s="144"/>
      <c r="W117" s="144"/>
      <c r="X117" s="144"/>
      <c r="Y117" s="139"/>
      <c r="Z117" s="1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2.75">
      <c r="A118" s="43"/>
      <c r="B118" s="43"/>
      <c r="C118" s="143"/>
      <c r="D118" s="143"/>
      <c r="E118" s="143"/>
      <c r="F118" s="14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3"/>
      <c r="R118" s="143"/>
      <c r="S118" s="144"/>
      <c r="T118" s="144"/>
      <c r="U118" s="144"/>
      <c r="V118" s="144"/>
      <c r="W118" s="144"/>
      <c r="X118" s="144"/>
      <c r="Y118" s="139"/>
      <c r="Z118" s="1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</row>
    <row r="119" spans="1:106" ht="12.75">
      <c r="A119" s="43"/>
      <c r="B119" s="43"/>
      <c r="C119" s="143"/>
      <c r="D119" s="143"/>
      <c r="E119" s="143"/>
      <c r="F119" s="143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3"/>
      <c r="R119" s="143"/>
      <c r="S119" s="144"/>
      <c r="T119" s="144"/>
      <c r="U119" s="144"/>
      <c r="V119" s="144"/>
      <c r="W119" s="144"/>
      <c r="X119" s="144"/>
      <c r="Y119" s="139"/>
      <c r="Z119" s="1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</row>
    <row r="120" spans="1:106" ht="12.75">
      <c r="A120" s="43"/>
      <c r="B120" s="43"/>
      <c r="C120" s="143"/>
      <c r="D120" s="143"/>
      <c r="E120" s="143"/>
      <c r="F120" s="143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3"/>
      <c r="R120" s="143"/>
      <c r="S120" s="144"/>
      <c r="T120" s="144"/>
      <c r="U120" s="144"/>
      <c r="V120" s="144"/>
      <c r="W120" s="144"/>
      <c r="X120" s="144"/>
      <c r="Y120" s="139"/>
      <c r="Z120" s="1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2.75">
      <c r="A121" s="43"/>
      <c r="B121" s="43"/>
      <c r="C121" s="143"/>
      <c r="D121" s="143"/>
      <c r="E121" s="143"/>
      <c r="F121" s="143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43"/>
      <c r="R121" s="143"/>
      <c r="S121" s="144"/>
      <c r="T121" s="144"/>
      <c r="U121" s="144"/>
      <c r="V121" s="144"/>
      <c r="W121" s="144"/>
      <c r="X121" s="144"/>
      <c r="Y121" s="139"/>
      <c r="Z121" s="1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</row>
    <row r="122" spans="1:106" ht="12.75">
      <c r="A122" s="43"/>
      <c r="B122" s="43"/>
      <c r="C122" s="143"/>
      <c r="D122" s="143"/>
      <c r="E122" s="143"/>
      <c r="F122" s="143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3"/>
      <c r="R122" s="143"/>
      <c r="S122" s="144"/>
      <c r="T122" s="144"/>
      <c r="U122" s="144"/>
      <c r="V122" s="144"/>
      <c r="W122" s="144"/>
      <c r="X122" s="144"/>
      <c r="Y122" s="139"/>
      <c r="Z122" s="1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2.75">
      <c r="A123" s="43"/>
      <c r="B123" s="43"/>
      <c r="C123" s="143"/>
      <c r="D123" s="143"/>
      <c r="E123" s="143"/>
      <c r="F123" s="143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3"/>
      <c r="R123" s="143"/>
      <c r="S123" s="144"/>
      <c r="T123" s="144"/>
      <c r="U123" s="144"/>
      <c r="V123" s="144"/>
      <c r="W123" s="144"/>
      <c r="X123" s="144"/>
      <c r="Y123" s="139"/>
      <c r="Z123" s="1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</row>
    <row r="124" spans="1:106" ht="12.75">
      <c r="A124" s="43"/>
      <c r="B124" s="43"/>
      <c r="C124" s="143"/>
      <c r="D124" s="143"/>
      <c r="E124" s="143"/>
      <c r="F124" s="143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3"/>
      <c r="R124" s="143"/>
      <c r="S124" s="144"/>
      <c r="T124" s="144"/>
      <c r="U124" s="144"/>
      <c r="V124" s="144"/>
      <c r="W124" s="144"/>
      <c r="X124" s="144"/>
      <c r="Y124" s="139"/>
      <c r="Z124" s="1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</row>
    <row r="125" spans="1:106" ht="12.75">
      <c r="A125" s="43"/>
      <c r="B125" s="43"/>
      <c r="C125" s="143"/>
      <c r="D125" s="143"/>
      <c r="E125" s="143"/>
      <c r="F125" s="143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3"/>
      <c r="R125" s="143"/>
      <c r="S125" s="144"/>
      <c r="T125" s="144"/>
      <c r="U125" s="144"/>
      <c r="V125" s="144"/>
      <c r="W125" s="144"/>
      <c r="X125" s="144"/>
      <c r="Y125" s="139"/>
      <c r="Z125" s="1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12.75">
      <c r="A126" s="43"/>
      <c r="B126" s="43"/>
      <c r="C126" s="143"/>
      <c r="D126" s="143"/>
      <c r="E126" s="143"/>
      <c r="F126" s="143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3"/>
      <c r="R126" s="143"/>
      <c r="S126" s="144"/>
      <c r="T126" s="144"/>
      <c r="U126" s="144"/>
      <c r="V126" s="144"/>
      <c r="W126" s="144"/>
      <c r="X126" s="144"/>
      <c r="Y126" s="139"/>
      <c r="Z126" s="1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</row>
    <row r="127" spans="1:106" ht="12.75">
      <c r="A127" s="43"/>
      <c r="B127" s="43"/>
      <c r="C127" s="143"/>
      <c r="D127" s="143"/>
      <c r="E127" s="143"/>
      <c r="F127" s="143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3"/>
      <c r="R127" s="143"/>
      <c r="S127" s="144"/>
      <c r="T127" s="144"/>
      <c r="U127" s="144"/>
      <c r="V127" s="144"/>
      <c r="W127" s="144"/>
      <c r="X127" s="144"/>
      <c r="Y127" s="139"/>
      <c r="Z127" s="1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12.75">
      <c r="A128" s="43"/>
      <c r="B128" s="43"/>
      <c r="C128" s="143"/>
      <c r="D128" s="143"/>
      <c r="E128" s="143"/>
      <c r="F128" s="143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3"/>
      <c r="R128" s="143"/>
      <c r="S128" s="144"/>
      <c r="T128" s="144"/>
      <c r="U128" s="144"/>
      <c r="V128" s="144"/>
      <c r="W128" s="144"/>
      <c r="X128" s="144"/>
      <c r="Y128" s="139"/>
      <c r="Z128" s="1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</row>
    <row r="129" spans="1:106" ht="12.75">
      <c r="A129" s="43"/>
      <c r="B129" s="43"/>
      <c r="C129" s="143"/>
      <c r="D129" s="143"/>
      <c r="E129" s="143"/>
      <c r="F129" s="143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3"/>
      <c r="R129" s="143"/>
      <c r="S129" s="144"/>
      <c r="T129" s="144"/>
      <c r="U129" s="144"/>
      <c r="V129" s="144"/>
      <c r="W129" s="144"/>
      <c r="X129" s="144"/>
      <c r="Y129" s="139"/>
      <c r="Z129" s="1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</row>
    <row r="130" spans="1:106" ht="12.75">
      <c r="A130" s="43"/>
      <c r="B130" s="43"/>
      <c r="C130" s="143"/>
      <c r="D130" s="143"/>
      <c r="E130" s="143"/>
      <c r="F130" s="143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3"/>
      <c r="R130" s="143"/>
      <c r="S130" s="144"/>
      <c r="T130" s="144"/>
      <c r="U130" s="144"/>
      <c r="V130" s="144"/>
      <c r="W130" s="144"/>
      <c r="X130" s="144"/>
      <c r="Y130" s="139"/>
      <c r="Z130" s="1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</row>
    <row r="131" spans="1:106" ht="12.75">
      <c r="A131" s="43"/>
      <c r="B131" s="43"/>
      <c r="C131" s="143"/>
      <c r="D131" s="143"/>
      <c r="E131" s="143"/>
      <c r="F131" s="143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3"/>
      <c r="R131" s="143"/>
      <c r="S131" s="144"/>
      <c r="T131" s="144"/>
      <c r="U131" s="144"/>
      <c r="V131" s="144"/>
      <c r="W131" s="144"/>
      <c r="X131" s="144"/>
      <c r="Y131" s="139"/>
      <c r="Z131" s="1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</row>
    <row r="132" spans="1:106" ht="12.75">
      <c r="A132" s="43"/>
      <c r="B132" s="43"/>
      <c r="C132" s="143"/>
      <c r="D132" s="143"/>
      <c r="E132" s="143"/>
      <c r="F132" s="143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3"/>
      <c r="R132" s="143"/>
      <c r="S132" s="144"/>
      <c r="T132" s="144"/>
      <c r="U132" s="144"/>
      <c r="V132" s="144"/>
      <c r="W132" s="144"/>
      <c r="X132" s="144"/>
      <c r="Y132" s="139"/>
      <c r="Z132" s="1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</row>
    <row r="133" spans="1:106" ht="12.75">
      <c r="A133" s="43"/>
      <c r="B133" s="43"/>
      <c r="C133" s="143"/>
      <c r="D133" s="143"/>
      <c r="E133" s="143"/>
      <c r="F133" s="143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3"/>
      <c r="R133" s="143"/>
      <c r="S133" s="144"/>
      <c r="T133" s="144"/>
      <c r="U133" s="144"/>
      <c r="V133" s="144"/>
      <c r="W133" s="144"/>
      <c r="X133" s="144"/>
      <c r="Y133" s="139"/>
      <c r="Z133" s="1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12.75">
      <c r="A134" s="43"/>
      <c r="B134" s="43"/>
      <c r="C134" s="143"/>
      <c r="D134" s="143"/>
      <c r="E134" s="143"/>
      <c r="F134" s="143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3"/>
      <c r="R134" s="143"/>
      <c r="S134" s="144"/>
      <c r="T134" s="144"/>
      <c r="U134" s="144"/>
      <c r="V134" s="144"/>
      <c r="W134" s="144"/>
      <c r="X134" s="144"/>
      <c r="Y134" s="139"/>
      <c r="Z134" s="1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</row>
    <row r="135" spans="1:106" ht="12.75">
      <c r="A135" s="43"/>
      <c r="B135" s="43"/>
      <c r="C135" s="143"/>
      <c r="D135" s="143"/>
      <c r="E135" s="143"/>
      <c r="F135" s="143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3"/>
      <c r="R135" s="143"/>
      <c r="S135" s="144"/>
      <c r="T135" s="144"/>
      <c r="U135" s="144"/>
      <c r="V135" s="144"/>
      <c r="W135" s="144"/>
      <c r="X135" s="144"/>
      <c r="Y135" s="139"/>
      <c r="Z135" s="1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</row>
    <row r="136" spans="1:106" ht="12.75">
      <c r="A136" s="43"/>
      <c r="B136" s="43"/>
      <c r="C136" s="143"/>
      <c r="D136" s="143"/>
      <c r="E136" s="143"/>
      <c r="F136" s="143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3"/>
      <c r="R136" s="143"/>
      <c r="S136" s="144"/>
      <c r="T136" s="144"/>
      <c r="U136" s="144"/>
      <c r="V136" s="144"/>
      <c r="W136" s="144"/>
      <c r="X136" s="144"/>
      <c r="Y136" s="139"/>
      <c r="Z136" s="1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2.75">
      <c r="A137" s="43"/>
      <c r="B137" s="43"/>
      <c r="C137" s="143"/>
      <c r="D137" s="143"/>
      <c r="E137" s="143"/>
      <c r="F137" s="143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3"/>
      <c r="R137" s="143"/>
      <c r="S137" s="144"/>
      <c r="T137" s="144"/>
      <c r="U137" s="144"/>
      <c r="V137" s="144"/>
      <c r="W137" s="144"/>
      <c r="X137" s="144"/>
      <c r="Y137" s="139"/>
      <c r="Z137" s="1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</row>
    <row r="138" spans="1:106" ht="12.75">
      <c r="A138" s="43"/>
      <c r="B138" s="43"/>
      <c r="C138" s="143"/>
      <c r="D138" s="143"/>
      <c r="E138" s="143"/>
      <c r="F138" s="143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3"/>
      <c r="R138" s="143"/>
      <c r="S138" s="144"/>
      <c r="T138" s="144"/>
      <c r="U138" s="144"/>
      <c r="V138" s="144"/>
      <c r="W138" s="144"/>
      <c r="X138" s="144"/>
      <c r="Y138" s="139"/>
      <c r="Z138" s="1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2.75">
      <c r="A139" s="43"/>
      <c r="B139" s="43"/>
      <c r="C139" s="143"/>
      <c r="D139" s="143"/>
      <c r="E139" s="143"/>
      <c r="F139" s="143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3"/>
      <c r="R139" s="143"/>
      <c r="S139" s="144"/>
      <c r="T139" s="144"/>
      <c r="U139" s="144"/>
      <c r="V139" s="144"/>
      <c r="W139" s="144"/>
      <c r="X139" s="144"/>
      <c r="Y139" s="139"/>
      <c r="Z139" s="1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</row>
    <row r="140" spans="1:106" ht="12.75">
      <c r="A140" s="43"/>
      <c r="B140" s="43"/>
      <c r="C140" s="143"/>
      <c r="D140" s="143"/>
      <c r="E140" s="143"/>
      <c r="F140" s="143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3"/>
      <c r="R140" s="143"/>
      <c r="S140" s="144"/>
      <c r="T140" s="144"/>
      <c r="U140" s="144"/>
      <c r="V140" s="144"/>
      <c r="W140" s="144"/>
      <c r="X140" s="144"/>
      <c r="Y140" s="139"/>
      <c r="Z140" s="1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</row>
    <row r="141" spans="1:106" ht="12.75">
      <c r="A141" s="43"/>
      <c r="B141" s="43"/>
      <c r="C141" s="143"/>
      <c r="D141" s="143"/>
      <c r="E141" s="143"/>
      <c r="F141" s="143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3"/>
      <c r="R141" s="143"/>
      <c r="S141" s="144"/>
      <c r="T141" s="144"/>
      <c r="U141" s="144"/>
      <c r="V141" s="144"/>
      <c r="W141" s="144"/>
      <c r="X141" s="144"/>
      <c r="Y141" s="139"/>
      <c r="Z141" s="1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12.75">
      <c r="A142" s="43"/>
      <c r="B142" s="43"/>
      <c r="C142" s="143"/>
      <c r="D142" s="143"/>
      <c r="E142" s="143"/>
      <c r="F142" s="143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3"/>
      <c r="R142" s="143"/>
      <c r="S142" s="144"/>
      <c r="T142" s="144"/>
      <c r="U142" s="144"/>
      <c r="V142" s="144"/>
      <c r="W142" s="144"/>
      <c r="X142" s="144"/>
      <c r="Y142" s="139"/>
      <c r="Z142" s="1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</row>
    <row r="143" spans="1:106" ht="12.75">
      <c r="A143" s="43"/>
      <c r="B143" s="43"/>
      <c r="C143" s="143"/>
      <c r="D143" s="143"/>
      <c r="E143" s="143"/>
      <c r="F143" s="143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3"/>
      <c r="R143" s="143"/>
      <c r="S143" s="144"/>
      <c r="T143" s="144"/>
      <c r="U143" s="144"/>
      <c r="V143" s="144"/>
      <c r="W143" s="144"/>
      <c r="X143" s="144"/>
      <c r="Y143" s="139"/>
      <c r="Z143" s="1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2.75">
      <c r="A144" s="43"/>
      <c r="B144" s="43"/>
      <c r="C144" s="143"/>
      <c r="D144" s="143"/>
      <c r="E144" s="143"/>
      <c r="F144" s="143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3"/>
      <c r="R144" s="143"/>
      <c r="S144" s="144"/>
      <c r="T144" s="144"/>
      <c r="U144" s="144"/>
      <c r="V144" s="144"/>
      <c r="W144" s="144"/>
      <c r="X144" s="144"/>
      <c r="Y144" s="139"/>
      <c r="Z144" s="1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</row>
    <row r="145" spans="1:106" ht="12.75">
      <c r="A145" s="43"/>
      <c r="B145" s="43"/>
      <c r="C145" s="143"/>
      <c r="D145" s="143"/>
      <c r="E145" s="143"/>
      <c r="F145" s="143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3"/>
      <c r="R145" s="143"/>
      <c r="S145" s="144"/>
      <c r="T145" s="144"/>
      <c r="U145" s="144"/>
      <c r="V145" s="144"/>
      <c r="W145" s="144"/>
      <c r="X145" s="144"/>
      <c r="Y145" s="139"/>
      <c r="Z145" s="1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</row>
    <row r="146" spans="1:106" ht="12.75">
      <c r="A146" s="43"/>
      <c r="B146" s="43"/>
      <c r="C146" s="143"/>
      <c r="D146" s="143"/>
      <c r="E146" s="143"/>
      <c r="F146" s="143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3"/>
      <c r="R146" s="143"/>
      <c r="S146" s="144"/>
      <c r="T146" s="144"/>
      <c r="U146" s="144"/>
      <c r="V146" s="144"/>
      <c r="W146" s="144"/>
      <c r="X146" s="144"/>
      <c r="Y146" s="139"/>
      <c r="Z146" s="1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12.75">
      <c r="A147" s="43"/>
      <c r="B147" s="43"/>
      <c r="C147" s="143"/>
      <c r="D147" s="143"/>
      <c r="E147" s="143"/>
      <c r="F147" s="143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3"/>
      <c r="R147" s="143"/>
      <c r="S147" s="144"/>
      <c r="T147" s="144"/>
      <c r="U147" s="144"/>
      <c r="V147" s="144"/>
      <c r="W147" s="144"/>
      <c r="X147" s="144"/>
      <c r="Y147" s="139"/>
      <c r="Z147" s="1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</row>
    <row r="148" spans="1:106" ht="12.75">
      <c r="A148" s="43"/>
      <c r="B148" s="43"/>
      <c r="C148" s="143"/>
      <c r="D148" s="143"/>
      <c r="E148" s="143"/>
      <c r="F148" s="143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3"/>
      <c r="R148" s="143"/>
      <c r="S148" s="144"/>
      <c r="T148" s="144"/>
      <c r="U148" s="144"/>
      <c r="V148" s="144"/>
      <c r="W148" s="144"/>
      <c r="X148" s="144"/>
      <c r="Y148" s="139"/>
      <c r="Z148" s="1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</row>
    <row r="149" spans="1:106" ht="12.75">
      <c r="A149" s="43"/>
      <c r="B149" s="43"/>
      <c r="C149" s="143"/>
      <c r="D149" s="143"/>
      <c r="E149" s="143"/>
      <c r="F149" s="143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3"/>
      <c r="R149" s="143"/>
      <c r="S149" s="144"/>
      <c r="T149" s="144"/>
      <c r="U149" s="144"/>
      <c r="V149" s="144"/>
      <c r="W149" s="144"/>
      <c r="X149" s="144"/>
      <c r="Y149" s="139"/>
      <c r="Z149" s="1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2.75">
      <c r="A150" s="43"/>
      <c r="B150" s="43"/>
      <c r="C150" s="143"/>
      <c r="D150" s="143"/>
      <c r="E150" s="143"/>
      <c r="F150" s="143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3"/>
      <c r="R150" s="143"/>
      <c r="S150" s="144"/>
      <c r="T150" s="144"/>
      <c r="U150" s="144"/>
      <c r="V150" s="144"/>
      <c r="W150" s="144"/>
      <c r="X150" s="144"/>
      <c r="Y150" s="139"/>
      <c r="Z150" s="1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</row>
    <row r="151" spans="1:106" ht="12.75">
      <c r="A151" s="43"/>
      <c r="B151" s="43"/>
      <c r="C151" s="143"/>
      <c r="D151" s="143"/>
      <c r="E151" s="143"/>
      <c r="F151" s="14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3"/>
      <c r="R151" s="143"/>
      <c r="S151" s="144"/>
      <c r="T151" s="144"/>
      <c r="U151" s="144"/>
      <c r="V151" s="144"/>
      <c r="W151" s="144"/>
      <c r="X151" s="144"/>
      <c r="Y151" s="139"/>
      <c r="Z151" s="1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2.75">
      <c r="A152" s="43"/>
      <c r="B152" s="43"/>
      <c r="C152" s="143"/>
      <c r="D152" s="143"/>
      <c r="E152" s="143"/>
      <c r="F152" s="143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3"/>
      <c r="R152" s="143"/>
      <c r="S152" s="144"/>
      <c r="T152" s="144"/>
      <c r="U152" s="144"/>
      <c r="V152" s="144"/>
      <c r="W152" s="144"/>
      <c r="X152" s="144"/>
      <c r="Y152" s="139"/>
      <c r="Z152" s="1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</row>
    <row r="153" spans="1:106" ht="12.75">
      <c r="A153" s="43"/>
      <c r="B153" s="43"/>
      <c r="C153" s="143"/>
      <c r="D153" s="143"/>
      <c r="E153" s="143"/>
      <c r="F153" s="143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3"/>
      <c r="R153" s="143"/>
      <c r="S153" s="144"/>
      <c r="T153" s="144"/>
      <c r="U153" s="144"/>
      <c r="V153" s="144"/>
      <c r="W153" s="144"/>
      <c r="X153" s="144"/>
      <c r="Y153" s="139"/>
      <c r="Z153" s="1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</row>
    <row r="154" spans="1:106" ht="12.75">
      <c r="A154" s="43"/>
      <c r="B154" s="43"/>
      <c r="C154" s="143"/>
      <c r="D154" s="143"/>
      <c r="E154" s="143"/>
      <c r="F154" s="14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3"/>
      <c r="R154" s="143"/>
      <c r="S154" s="144"/>
      <c r="T154" s="144"/>
      <c r="U154" s="144"/>
      <c r="V154" s="144"/>
      <c r="W154" s="144"/>
      <c r="X154" s="144"/>
      <c r="Y154" s="139"/>
      <c r="Z154" s="1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12.75">
      <c r="A155" s="43"/>
      <c r="B155" s="43"/>
      <c r="C155" s="143"/>
      <c r="D155" s="143"/>
      <c r="E155" s="143"/>
      <c r="F155" s="14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3"/>
      <c r="R155" s="143"/>
      <c r="S155" s="144"/>
      <c r="T155" s="144"/>
      <c r="U155" s="144"/>
      <c r="V155" s="144"/>
      <c r="W155" s="144"/>
      <c r="X155" s="144"/>
      <c r="Y155" s="139"/>
      <c r="Z155" s="1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</row>
    <row r="156" spans="1:106" ht="12.75">
      <c r="A156" s="43"/>
      <c r="B156" s="43"/>
      <c r="C156" s="143"/>
      <c r="D156" s="143"/>
      <c r="E156" s="143"/>
      <c r="F156" s="14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3"/>
      <c r="R156" s="143"/>
      <c r="S156" s="144"/>
      <c r="T156" s="144"/>
      <c r="U156" s="144"/>
      <c r="V156" s="144"/>
      <c r="W156" s="144"/>
      <c r="X156" s="144"/>
      <c r="Y156" s="139"/>
      <c r="Z156" s="1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12.75">
      <c r="A157" s="43"/>
      <c r="B157" s="43"/>
      <c r="C157" s="143"/>
      <c r="D157" s="143"/>
      <c r="E157" s="143"/>
      <c r="F157" s="14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3"/>
      <c r="R157" s="143"/>
      <c r="S157" s="144"/>
      <c r="T157" s="144"/>
      <c r="U157" s="144"/>
      <c r="V157" s="144"/>
      <c r="W157" s="144"/>
      <c r="X157" s="144"/>
      <c r="Y157" s="139"/>
      <c r="Z157" s="1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</row>
    <row r="158" spans="1:106" ht="12.75">
      <c r="A158" s="43"/>
      <c r="B158" s="43"/>
      <c r="C158" s="143"/>
      <c r="D158" s="143"/>
      <c r="E158" s="143"/>
      <c r="F158" s="14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3"/>
      <c r="R158" s="143"/>
      <c r="S158" s="144"/>
      <c r="T158" s="144"/>
      <c r="U158" s="144"/>
      <c r="V158" s="144"/>
      <c r="W158" s="144"/>
      <c r="X158" s="144"/>
      <c r="Y158" s="139"/>
      <c r="Z158" s="1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</row>
  </sheetData>
  <sheetProtection/>
  <mergeCells count="31">
    <mergeCell ref="O36:P36"/>
    <mergeCell ref="D63:G63"/>
    <mergeCell ref="K22:O22"/>
    <mergeCell ref="M24:N24"/>
    <mergeCell ref="C51:D52"/>
    <mergeCell ref="E41:F42"/>
    <mergeCell ref="E48:F49"/>
    <mergeCell ref="D61:G61"/>
    <mergeCell ref="E43:F44"/>
    <mergeCell ref="D54:J55"/>
    <mergeCell ref="E51:F52"/>
    <mergeCell ref="I49:P49"/>
    <mergeCell ref="A6:L6"/>
    <mergeCell ref="G4:H4"/>
    <mergeCell ref="C40:E40"/>
    <mergeCell ref="C43:D44"/>
    <mergeCell ref="M7:N7"/>
    <mergeCell ref="K4:P5"/>
    <mergeCell ref="K21:P21"/>
    <mergeCell ref="C48:D49"/>
    <mergeCell ref="C46:D47"/>
    <mergeCell ref="C2:G2"/>
    <mergeCell ref="J2:P2"/>
    <mergeCell ref="A7:L7"/>
    <mergeCell ref="C4:D4"/>
    <mergeCell ref="C17:D17"/>
    <mergeCell ref="I48:P48"/>
    <mergeCell ref="C35:D35"/>
    <mergeCell ref="C41:D42"/>
    <mergeCell ref="E38:P38"/>
    <mergeCell ref="E46:F47"/>
  </mergeCells>
  <printOptions/>
  <pageMargins left="0.5" right="0.25" top="0.75" bottom="0.25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8515625" style="44" customWidth="1"/>
    <col min="2" max="2" width="5.140625" style="44" customWidth="1"/>
    <col min="3" max="5" width="8.28125" style="145" customWidth="1"/>
    <col min="6" max="6" width="8.140625" style="145" customWidth="1"/>
    <col min="7" max="9" width="8.28125" style="95" customWidth="1"/>
    <col min="10" max="10" width="6.00390625" style="95" customWidth="1"/>
    <col min="11" max="12" width="5.8515625" style="95" customWidth="1"/>
    <col min="13" max="13" width="6.00390625" style="95" customWidth="1"/>
    <col min="14" max="14" width="6.140625" style="95" customWidth="1"/>
    <col min="15" max="15" width="5.140625" style="95" customWidth="1"/>
    <col min="16" max="16" width="5.57421875" style="95" customWidth="1"/>
    <col min="17" max="17" width="8.421875" style="44" customWidth="1"/>
    <col min="18" max="18" width="6.140625" style="145" hidden="1" customWidth="1"/>
    <col min="19" max="19" width="10.28125" style="146" hidden="1" customWidth="1"/>
    <col min="20" max="22" width="8.421875" style="146" hidden="1" customWidth="1"/>
    <col min="23" max="23" width="9.7109375" style="146" hidden="1" customWidth="1"/>
    <col min="24" max="24" width="8.421875" style="146" hidden="1" customWidth="1"/>
    <col min="25" max="25" width="7.57421875" style="95" customWidth="1"/>
    <col min="26" max="26" width="8.140625" style="95" customWidth="1"/>
    <col min="27" max="16384" width="9.140625" style="44" customWidth="1"/>
  </cols>
  <sheetData>
    <row r="1" spans="1:106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2"/>
      <c r="Z1" s="4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ht="15.75" customHeight="1">
      <c r="A2" s="45" t="s">
        <v>0</v>
      </c>
      <c r="B2" s="45"/>
      <c r="C2" s="218" t="str">
        <f>'Employee Name, CWID#, &amp; Dept.  '!B1</f>
        <v>************</v>
      </c>
      <c r="D2" s="218"/>
      <c r="E2" s="218"/>
      <c r="F2" s="218"/>
      <c r="G2" s="218"/>
      <c r="H2" s="45"/>
      <c r="I2" s="197" t="s">
        <v>106</v>
      </c>
      <c r="J2" s="222" t="str">
        <f>'Employee Name, CWID#, &amp; Dept.  '!B2</f>
        <v>000-00-000</v>
      </c>
      <c r="K2" s="222"/>
      <c r="L2" s="222"/>
      <c r="M2" s="222"/>
      <c r="N2" s="222"/>
      <c r="O2" s="222"/>
      <c r="P2" s="222"/>
      <c r="Q2" s="39"/>
      <c r="R2" s="40"/>
      <c r="S2" s="41" t="s">
        <v>32</v>
      </c>
      <c r="T2" s="41"/>
      <c r="U2" s="41"/>
      <c r="V2" s="39"/>
      <c r="W2" s="46"/>
      <c r="X2" s="39"/>
      <c r="Y2" s="42"/>
      <c r="Z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ht="7.5" customHeight="1">
      <c r="A3" s="45"/>
      <c r="B3" s="45"/>
      <c r="C3" s="173"/>
      <c r="D3" s="173"/>
      <c r="E3" s="173"/>
      <c r="F3" s="173"/>
      <c r="G3" s="173"/>
      <c r="H3" s="45"/>
      <c r="I3" s="45"/>
      <c r="J3" s="174"/>
      <c r="K3" s="174"/>
      <c r="L3" s="174"/>
      <c r="M3" s="174"/>
      <c r="N3" s="174"/>
      <c r="O3" s="174"/>
      <c r="P3" s="174"/>
      <c r="Q3" s="39"/>
      <c r="R3" s="40"/>
      <c r="S3" s="41"/>
      <c r="T3" s="41"/>
      <c r="U3" s="41"/>
      <c r="V3" s="39"/>
      <c r="W3" s="46"/>
      <c r="X3" s="39"/>
      <c r="Y3" s="42"/>
      <c r="Z3" s="4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</row>
    <row r="4" spans="1:106" ht="13.5" customHeight="1">
      <c r="A4" s="45" t="s">
        <v>33</v>
      </c>
      <c r="B4" s="45"/>
      <c r="C4" s="225">
        <v>42547</v>
      </c>
      <c r="D4" s="225"/>
      <c r="E4" s="47" t="s">
        <v>34</v>
      </c>
      <c r="F4" s="195"/>
      <c r="G4" s="223">
        <f>START_DATE+13</f>
        <v>42560</v>
      </c>
      <c r="H4" s="223"/>
      <c r="I4" s="45"/>
      <c r="J4" s="45"/>
      <c r="K4" s="226" t="str">
        <f>'Employee Name, CWID#, &amp; Dept.  '!C4</f>
        <v>*****</v>
      </c>
      <c r="L4" s="226"/>
      <c r="M4" s="226"/>
      <c r="N4" s="226"/>
      <c r="O4" s="226"/>
      <c r="P4" s="226"/>
      <c r="Q4" s="39"/>
      <c r="R4" s="40"/>
      <c r="S4" s="41" t="s">
        <v>35</v>
      </c>
      <c r="T4" s="41"/>
      <c r="U4" s="41"/>
      <c r="V4" s="41"/>
      <c r="W4" s="42">
        <f>(-W2+C4)/365.25</f>
        <v>116.48733744010951</v>
      </c>
      <c r="X4" s="39"/>
      <c r="Y4" s="42"/>
      <c r="Z4" s="4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6" ht="8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226"/>
      <c r="L5" s="226"/>
      <c r="M5" s="226"/>
      <c r="N5" s="226"/>
      <c r="O5" s="226"/>
      <c r="P5" s="226"/>
      <c r="Q5" s="39"/>
      <c r="R5" s="40"/>
      <c r="S5" s="41" t="s">
        <v>37</v>
      </c>
      <c r="T5" s="41"/>
      <c r="U5" s="41"/>
      <c r="V5" s="41"/>
      <c r="W5" s="42"/>
      <c r="X5" s="41"/>
      <c r="Y5" s="42"/>
      <c r="Z5" s="42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6.5" customHeight="1" thickBot="1">
      <c r="A6" s="219" t="s">
        <v>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60"/>
      <c r="N6" s="160"/>
      <c r="O6" s="160"/>
      <c r="P6" s="160"/>
      <c r="Q6" s="39"/>
      <c r="R6" s="40"/>
      <c r="S6" s="41"/>
      <c r="T6" s="41"/>
      <c r="U6" s="41"/>
      <c r="V6" s="41"/>
      <c r="W6" s="42"/>
      <c r="X6" s="41"/>
      <c r="Y6" s="42"/>
      <c r="Z6" s="42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6.5" customHeight="1" thickBot="1">
      <c r="A7" s="220" t="s">
        <v>105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234" t="s">
        <v>39</v>
      </c>
      <c r="N7" s="235"/>
      <c r="O7" s="166"/>
      <c r="P7" s="42"/>
      <c r="Q7" s="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39"/>
      <c r="AH7" s="39"/>
      <c r="AI7" s="39"/>
      <c r="AJ7" s="39"/>
      <c r="AK7" s="39"/>
      <c r="AL7" s="39"/>
      <c r="AM7" s="39"/>
      <c r="AN7" s="39"/>
      <c r="AO7" s="3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" customHeight="1" thickBot="1">
      <c r="A8" s="48" t="s">
        <v>40</v>
      </c>
      <c r="B8" s="49" t="s">
        <v>41</v>
      </c>
      <c r="C8" s="50" t="s">
        <v>42</v>
      </c>
      <c r="D8" s="50" t="s">
        <v>43</v>
      </c>
      <c r="E8" s="50" t="s">
        <v>42</v>
      </c>
      <c r="F8" s="50" t="s">
        <v>43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164" t="s">
        <v>48</v>
      </c>
      <c r="N8" s="164" t="s">
        <v>49</v>
      </c>
      <c r="O8" s="165" t="s">
        <v>98</v>
      </c>
      <c r="P8" s="52" t="s">
        <v>50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54"/>
      <c r="AH8" s="54"/>
      <c r="AI8" s="54"/>
      <c r="AJ8" s="54"/>
      <c r="AK8" s="54"/>
      <c r="AL8" s="54"/>
      <c r="AM8" s="54"/>
      <c r="AN8" s="54"/>
      <c r="AO8" s="54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3.5" customHeight="1">
      <c r="A9" s="153">
        <f>START_DATE</f>
        <v>42547</v>
      </c>
      <c r="B9" s="209" t="s">
        <v>52</v>
      </c>
      <c r="C9" s="56"/>
      <c r="D9" s="56"/>
      <c r="E9" s="56"/>
      <c r="F9" s="56"/>
      <c r="G9" s="56"/>
      <c r="H9" s="56"/>
      <c r="I9" s="57">
        <f aca="true" t="shared" si="0" ref="I9:I15">IF(ISBLANK(C9),0,IF(MINUTE(TEXT(D9-C9,"h:mm")+TEXT(F9-E9,"h:mm")+TEXT(H9-G9,"h:mm"))&lt;=7,HOUR(TEXT(D9-C9,"h:mm")+TEXT(F9-E9,"h:mm")+TEXT(H9-G9,"h:mm")),IF(MINUTE(TEXT(D9-C9,"h:mm")+TEXT(F9-E9,"h:mm")+TEXT(H9-G9,"h:mm"))&lt;=22,HOUR(TEXT(D9-C9,"h:mm")+TEXT(F9-E9,"h:mm")+TEXT(H9-G9,"h:mm"))+0.25,IF(MINUTE(TEXT(D9-C9,"h:mm")+TEXT(F9-E9,"h:mm")+TEXT(H9-G9,"h:mm"))&lt;=37,HOUR(TEXT(D9-C9,"h:mm")+TEXT(F9-E9,"h:mm")+TEXT(H9-G9,"h:mm"))+0.5,IF(MINUTE(TEXT(D9-C9,"h:mm")+TEXT(F9-E9,"h:mm")+TEXT(H9-G9,"h:mm"))&lt;=52,HOUR(TEXT(D9-C9,"h:mm")+TEXT(F9-E9,"h:mm")+TEXT(H9-G9,"h:mm"))+0.75,IF(MINUTE(TEXT(D9-C9,"h:mm")+TEXT(F9-E9,"h:mm")+TEXT(H9-G9,"h:mm"))&gt;=53,HOUR(TEXT(D9-C9,"h:mm")+TEXT(F9-E9,"h:mm")+TEXT(H9-G9,"h:mm"))+1))))))</f>
        <v>0</v>
      </c>
      <c r="J9" s="60"/>
      <c r="K9" s="60"/>
      <c r="L9" s="60"/>
      <c r="M9" s="154"/>
      <c r="N9" s="60"/>
      <c r="O9" s="167"/>
      <c r="P9" s="178">
        <f aca="true" t="shared" si="1" ref="P9:P15">I9+J9+K9+L9+N9+O9</f>
        <v>0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55"/>
      <c r="AH9" s="55"/>
      <c r="AI9" s="55"/>
      <c r="AJ9" s="55"/>
      <c r="AK9" s="55"/>
      <c r="AL9" s="55"/>
      <c r="AM9" s="55"/>
      <c r="AN9" s="55"/>
      <c r="AO9" s="55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>
      <c r="A10" s="153">
        <f aca="true" t="shared" si="2" ref="A10:A15">A9+1</f>
        <v>42548</v>
      </c>
      <c r="B10" s="209" t="s">
        <v>53</v>
      </c>
      <c r="C10" s="56"/>
      <c r="D10" s="56"/>
      <c r="E10" s="56"/>
      <c r="F10" s="56"/>
      <c r="G10" s="56"/>
      <c r="H10" s="56"/>
      <c r="I10" s="57">
        <f t="shared" si="0"/>
        <v>0</v>
      </c>
      <c r="J10" s="60"/>
      <c r="K10" s="60"/>
      <c r="L10" s="60"/>
      <c r="M10" s="154"/>
      <c r="N10" s="60"/>
      <c r="O10" s="168"/>
      <c r="P10" s="178">
        <f t="shared" si="1"/>
        <v>0</v>
      </c>
      <c r="Q10" s="5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55"/>
      <c r="AH10" s="55"/>
      <c r="AI10" s="55"/>
      <c r="AJ10" s="55"/>
      <c r="AK10" s="55"/>
      <c r="AL10" s="55"/>
      <c r="AM10" s="55"/>
      <c r="AN10" s="55"/>
      <c r="AO10" s="5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</row>
    <row r="11" spans="1:106" ht="13.5" customHeight="1">
      <c r="A11" s="153">
        <f t="shared" si="2"/>
        <v>42549</v>
      </c>
      <c r="B11" s="209" t="s">
        <v>54</v>
      </c>
      <c r="C11" s="56"/>
      <c r="D11" s="56"/>
      <c r="E11" s="56"/>
      <c r="F11" s="56"/>
      <c r="G11" s="56"/>
      <c r="H11" s="56"/>
      <c r="I11" s="57">
        <f t="shared" si="0"/>
        <v>0</v>
      </c>
      <c r="J11" s="58"/>
      <c r="K11" s="58"/>
      <c r="L11" s="58"/>
      <c r="M11" s="59"/>
      <c r="N11" s="60"/>
      <c r="O11" s="168"/>
      <c r="P11" s="178">
        <f t="shared" si="1"/>
        <v>0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55"/>
      <c r="AH11" s="55"/>
      <c r="AI11" s="55"/>
      <c r="AJ11" s="55"/>
      <c r="AK11" s="55"/>
      <c r="AL11" s="55"/>
      <c r="AM11" s="55"/>
      <c r="AN11" s="55"/>
      <c r="AO11" s="55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>
      <c r="A12" s="153">
        <f t="shared" si="2"/>
        <v>42550</v>
      </c>
      <c r="B12" s="209" t="s">
        <v>55</v>
      </c>
      <c r="C12" s="56"/>
      <c r="D12" s="56"/>
      <c r="E12" s="56"/>
      <c r="F12" s="56"/>
      <c r="G12" s="56"/>
      <c r="H12" s="56"/>
      <c r="I12" s="57">
        <f t="shared" si="0"/>
        <v>0</v>
      </c>
      <c r="J12" s="58"/>
      <c r="K12" s="58"/>
      <c r="L12" s="58"/>
      <c r="M12" s="59"/>
      <c r="N12" s="60"/>
      <c r="O12" s="168"/>
      <c r="P12" s="178">
        <f t="shared" si="1"/>
        <v>0</v>
      </c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55"/>
      <c r="AH12" s="55"/>
      <c r="AI12" s="55"/>
      <c r="AJ12" s="55"/>
      <c r="AK12" s="55"/>
      <c r="AL12" s="55"/>
      <c r="AM12" s="55"/>
      <c r="AN12" s="55"/>
      <c r="AO12" s="55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ht="13.5" customHeight="1">
      <c r="A13" s="153">
        <f t="shared" si="2"/>
        <v>42551</v>
      </c>
      <c r="B13" s="209" t="s">
        <v>56</v>
      </c>
      <c r="C13" s="56"/>
      <c r="D13" s="56"/>
      <c r="E13" s="56"/>
      <c r="F13" s="56"/>
      <c r="G13" s="56"/>
      <c r="H13" s="56"/>
      <c r="I13" s="57">
        <f t="shared" si="0"/>
        <v>0</v>
      </c>
      <c r="J13" s="58"/>
      <c r="K13" s="58"/>
      <c r="L13" s="58"/>
      <c r="M13" s="59"/>
      <c r="N13" s="60"/>
      <c r="O13" s="168"/>
      <c r="P13" s="178">
        <f t="shared" si="1"/>
        <v>0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55"/>
      <c r="AH13" s="55"/>
      <c r="AI13" s="55"/>
      <c r="AJ13" s="55"/>
      <c r="AK13" s="55"/>
      <c r="AL13" s="55"/>
      <c r="AM13" s="55"/>
      <c r="AN13" s="55"/>
      <c r="AO13" s="55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s="63" customFormat="1" ht="13.5" customHeight="1">
      <c r="A14" s="153">
        <f t="shared" si="2"/>
        <v>42552</v>
      </c>
      <c r="B14" s="209" t="s">
        <v>57</v>
      </c>
      <c r="C14" s="56"/>
      <c r="D14" s="56"/>
      <c r="E14" s="56"/>
      <c r="F14" s="56"/>
      <c r="G14" s="56"/>
      <c r="H14" s="56"/>
      <c r="I14" s="57">
        <f t="shared" si="0"/>
        <v>0</v>
      </c>
      <c r="J14" s="58"/>
      <c r="K14" s="58"/>
      <c r="L14" s="58"/>
      <c r="M14" s="59"/>
      <c r="N14" s="60"/>
      <c r="O14" s="168"/>
      <c r="P14" s="178">
        <f t="shared" si="1"/>
        <v>0</v>
      </c>
      <c r="Q14" s="6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55"/>
      <c r="AH14" s="55"/>
      <c r="AI14" s="55"/>
      <c r="AJ14" s="55"/>
      <c r="AK14" s="55"/>
      <c r="AL14" s="55"/>
      <c r="AM14" s="55"/>
      <c r="AN14" s="55"/>
      <c r="AO14" s="55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s="70" customFormat="1" ht="13.5" customHeight="1" thickBot="1">
      <c r="A15" s="153">
        <f t="shared" si="2"/>
        <v>42553</v>
      </c>
      <c r="B15" s="210" t="s">
        <v>51</v>
      </c>
      <c r="C15" s="56"/>
      <c r="D15" s="56"/>
      <c r="E15" s="56"/>
      <c r="F15" s="56"/>
      <c r="G15" s="64"/>
      <c r="H15" s="56"/>
      <c r="I15" s="57">
        <f t="shared" si="0"/>
        <v>0</v>
      </c>
      <c r="J15" s="65"/>
      <c r="K15" s="65"/>
      <c r="L15" s="65"/>
      <c r="M15" s="66"/>
      <c r="N15" s="67"/>
      <c r="O15" s="171"/>
      <c r="P15" s="178">
        <f t="shared" si="1"/>
        <v>0</v>
      </c>
      <c r="Q15" s="6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55"/>
      <c r="AH15" s="55"/>
      <c r="AI15" s="55"/>
      <c r="AJ15" s="55"/>
      <c r="AK15" s="55"/>
      <c r="AL15" s="55"/>
      <c r="AM15" s="55"/>
      <c r="AN15" s="55"/>
      <c r="AO15" s="55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</row>
    <row r="16" spans="1:106" s="70" customFormat="1" ht="13.5" customHeight="1" thickBot="1">
      <c r="A16" s="71"/>
      <c r="B16" s="186"/>
      <c r="C16" s="186"/>
      <c r="D16" s="186"/>
      <c r="E16" s="72"/>
      <c r="F16" s="72" t="s">
        <v>58</v>
      </c>
      <c r="G16" s="72"/>
      <c r="H16" s="73">
        <v>0</v>
      </c>
      <c r="I16" s="72"/>
      <c r="J16" s="74">
        <f>SUM(J9:J15)</f>
        <v>0</v>
      </c>
      <c r="K16" s="75">
        <f>SUM(K9:K15)</f>
        <v>0</v>
      </c>
      <c r="L16" s="75">
        <f>SUM(L9:L15)</f>
        <v>0</v>
      </c>
      <c r="M16" s="170"/>
      <c r="N16" s="75">
        <f>SUM(N9:N15)</f>
        <v>0</v>
      </c>
      <c r="O16" s="76">
        <f>SUM(O9:O15)</f>
        <v>0</v>
      </c>
      <c r="P16" s="179">
        <f>SUM(P9:P15)</f>
        <v>0</v>
      </c>
      <c r="Q16" s="6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5"/>
      <c r="AH16" s="55"/>
      <c r="AI16" s="55"/>
      <c r="AJ16" s="55"/>
      <c r="AK16" s="55"/>
      <c r="AL16" s="55"/>
      <c r="AM16" s="55"/>
      <c r="AN16" s="55"/>
      <c r="AO16" s="77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s="70" customFormat="1" ht="18.75" customHeight="1" thickBot="1">
      <c r="A17" s="112" t="s">
        <v>59</v>
      </c>
      <c r="B17" s="185"/>
      <c r="C17" s="231">
        <f>SUM(I9:I15)</f>
        <v>0</v>
      </c>
      <c r="D17" s="231"/>
      <c r="E17" s="79"/>
      <c r="F17" s="79"/>
      <c r="G17" s="79"/>
      <c r="H17" s="80"/>
      <c r="I17" s="81" t="s">
        <v>36</v>
      </c>
      <c r="J17" s="82"/>
      <c r="K17" s="79"/>
      <c r="L17" s="79"/>
      <c r="M17" s="79" t="s">
        <v>60</v>
      </c>
      <c r="N17" s="79"/>
      <c r="O17" s="79"/>
      <c r="P17" s="180">
        <f>C17+T18</f>
        <v>0</v>
      </c>
      <c r="Q17" s="68"/>
      <c r="R17" s="45"/>
      <c r="S17" s="83" t="s">
        <v>61</v>
      </c>
      <c r="T17" s="84"/>
      <c r="U17" s="84"/>
      <c r="V17" s="84"/>
      <c r="W17" s="84"/>
      <c r="X17" s="8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s="70" customFormat="1" ht="13.5" customHeight="1" thickBot="1">
      <c r="A18" s="85"/>
      <c r="B18" s="45"/>
      <c r="C18" s="86"/>
      <c r="D18" s="87"/>
      <c r="E18" s="86"/>
      <c r="F18" s="86"/>
      <c r="G18" s="44"/>
      <c r="H18" s="86"/>
      <c r="I18" s="88"/>
      <c r="J18" s="86"/>
      <c r="K18" s="86"/>
      <c r="L18" s="86"/>
      <c r="M18" s="86"/>
      <c r="N18" s="86"/>
      <c r="O18" s="86"/>
      <c r="P18" s="86"/>
      <c r="Q18" s="45"/>
      <c r="R18" s="45"/>
      <c r="S18" s="84" t="s">
        <v>62</v>
      </c>
      <c r="T18" s="89">
        <f>SUM(J16:L16)+N16+O16</f>
        <v>0</v>
      </c>
      <c r="U18" s="84"/>
      <c r="V18" s="84"/>
      <c r="W18" s="84"/>
      <c r="X18" s="8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s="70" customFormat="1" ht="13.5" thickBot="1">
      <c r="A19" s="90" t="s">
        <v>63</v>
      </c>
      <c r="B19" s="91"/>
      <c r="C19" s="92"/>
      <c r="D19" s="93"/>
      <c r="E19" s="39"/>
      <c r="F19" s="39"/>
      <c r="G19" s="188" t="s">
        <v>102</v>
      </c>
      <c r="H19" s="189"/>
      <c r="I19" s="190"/>
      <c r="J19" s="191"/>
      <c r="K19"/>
      <c r="L19"/>
      <c r="M19"/>
      <c r="N19"/>
      <c r="O19"/>
      <c r="P19" s="94"/>
      <c r="Q19" s="45"/>
      <c r="R19" s="45"/>
      <c r="S19" s="44" t="s">
        <v>64</v>
      </c>
      <c r="T19" s="95">
        <f>IF((C17-H16+T18)&lt;=40,0,IF(AND((C17-H16)&lt;=40,(C17-H16+T18)&gt;40),((C17-H16+T18)-40),T18))</f>
        <v>0</v>
      </c>
      <c r="U19" s="84"/>
      <c r="V19" s="84"/>
      <c r="W19" s="84"/>
      <c r="X19" s="8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s="70" customFormat="1" ht="12.75">
      <c r="A20" s="96" t="s">
        <v>65</v>
      </c>
      <c r="B20" s="97"/>
      <c r="C20" s="97"/>
      <c r="D20" s="98"/>
      <c r="E20" s="39"/>
      <c r="F20" s="39"/>
      <c r="G20" s="155" t="s">
        <v>68</v>
      </c>
      <c r="H20" s="101"/>
      <c r="I20" s="192"/>
      <c r="J20" s="193"/>
      <c r="K20"/>
      <c r="L20"/>
      <c r="M20"/>
      <c r="N20"/>
      <c r="O20"/>
      <c r="P20" s="100"/>
      <c r="Q20" s="45"/>
      <c r="R20" s="45"/>
      <c r="S20" s="84" t="s">
        <v>66</v>
      </c>
      <c r="T20" s="89">
        <f>IF((C17-H16)&lt;=40,0,(C17-H16-40))</f>
        <v>0</v>
      </c>
      <c r="U20" s="89">
        <f>ROUND(T20*OvertimeRate,2)</f>
        <v>0</v>
      </c>
      <c r="V20" s="84"/>
      <c r="W20" s="84"/>
      <c r="X20" s="8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s="70" customFormat="1" ht="12.75">
      <c r="A21" s="96" t="s">
        <v>67</v>
      </c>
      <c r="B21" s="97"/>
      <c r="C21" s="97"/>
      <c r="D21" s="98"/>
      <c r="E21" s="39"/>
      <c r="F21" s="39"/>
      <c r="G21" s="155" t="s">
        <v>70</v>
      </c>
      <c r="H21" s="101"/>
      <c r="I21" s="192"/>
      <c r="J21" s="193"/>
      <c r="K21" s="224" t="s">
        <v>97</v>
      </c>
      <c r="L21" s="224"/>
      <c r="M21" s="224"/>
      <c r="N21" s="224"/>
      <c r="O21" s="224"/>
      <c r="P21" s="224"/>
      <c r="Q21" s="45"/>
      <c r="R21" s="45"/>
      <c r="S21" s="84"/>
      <c r="T21" s="84"/>
      <c r="U21" s="84"/>
      <c r="V21" s="84"/>
      <c r="W21" s="84"/>
      <c r="X21" s="8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0" customFormat="1" ht="12.75">
      <c r="A22" s="96" t="s">
        <v>69</v>
      </c>
      <c r="B22" s="97"/>
      <c r="C22" s="97"/>
      <c r="D22" s="98"/>
      <c r="E22" s="39"/>
      <c r="F22" s="102"/>
      <c r="G22" s="157" t="s">
        <v>99</v>
      </c>
      <c r="H22" s="101"/>
      <c r="I22" s="192"/>
      <c r="J22" s="193"/>
      <c r="K22" s="224" t="s">
        <v>96</v>
      </c>
      <c r="L22" s="224"/>
      <c r="M22" s="224"/>
      <c r="N22" s="224"/>
      <c r="O22" s="224"/>
      <c r="P22" s="194"/>
      <c r="Q22" s="45"/>
      <c r="R22" s="45"/>
      <c r="S22" s="84"/>
      <c r="T22" s="84"/>
      <c r="U22" s="84"/>
      <c r="V22" s="84"/>
      <c r="W22" s="84"/>
      <c r="X22" s="8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06" s="70" customFormat="1" ht="13.5" thickBot="1">
      <c r="A23" s="103" t="s">
        <v>71</v>
      </c>
      <c r="B23" s="104"/>
      <c r="C23" s="104"/>
      <c r="D23" s="105"/>
      <c r="E23" s="39"/>
      <c r="F23" s="39"/>
      <c r="G23" s="156" t="s">
        <v>103</v>
      </c>
      <c r="H23" s="78"/>
      <c r="I23" s="187"/>
      <c r="J23" s="152"/>
      <c r="K23"/>
      <c r="L23"/>
      <c r="M23" s="151"/>
      <c r="N23"/>
      <c r="O23" s="6"/>
      <c r="P23" s="100"/>
      <c r="Q23" s="45"/>
      <c r="R23" s="40"/>
      <c r="S23" s="41"/>
      <c r="T23" s="41"/>
      <c r="U23" s="41"/>
      <c r="V23" s="41"/>
      <c r="W23" s="41"/>
      <c r="X23" s="41"/>
      <c r="Y23" s="42"/>
      <c r="Z23" s="42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</row>
    <row r="24" spans="1:106" s="70" customFormat="1" ht="13.5" customHeight="1" thickBot="1">
      <c r="A24" s="85"/>
      <c r="B24" s="45"/>
      <c r="C24" s="99"/>
      <c r="D24" s="99"/>
      <c r="E24" s="99"/>
      <c r="F24" s="99"/>
      <c r="G24" s="89"/>
      <c r="H24" s="89"/>
      <c r="I24" s="89"/>
      <c r="J24" s="89"/>
      <c r="K24" s="89"/>
      <c r="L24" s="89"/>
      <c r="M24" s="234" t="s">
        <v>39</v>
      </c>
      <c r="N24" s="235"/>
      <c r="O24" s="166"/>
      <c r="P24" s="80"/>
      <c r="Q24" s="45"/>
      <c r="R24" s="4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45"/>
      <c r="AH24" s="45"/>
      <c r="AI24" s="45"/>
      <c r="AJ24" s="45"/>
      <c r="AK24" s="45"/>
      <c r="AL24" s="45"/>
      <c r="AM24" s="45"/>
      <c r="AN24" s="45"/>
      <c r="AO24" s="45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s="70" customFormat="1" ht="14.25" customHeight="1" thickBot="1">
      <c r="A25" s="106" t="s">
        <v>40</v>
      </c>
      <c r="B25" s="49" t="s">
        <v>41</v>
      </c>
      <c r="C25" s="50" t="s">
        <v>42</v>
      </c>
      <c r="D25" s="50" t="s">
        <v>43</v>
      </c>
      <c r="E25" s="50" t="s">
        <v>42</v>
      </c>
      <c r="F25" s="50" t="s">
        <v>43</v>
      </c>
      <c r="G25" s="51" t="s">
        <v>42</v>
      </c>
      <c r="H25" s="51" t="s">
        <v>43</v>
      </c>
      <c r="I25" s="51" t="s">
        <v>44</v>
      </c>
      <c r="J25" s="51" t="s">
        <v>45</v>
      </c>
      <c r="K25" s="51" t="s">
        <v>46</v>
      </c>
      <c r="L25" s="51" t="s">
        <v>47</v>
      </c>
      <c r="M25" s="164" t="s">
        <v>48</v>
      </c>
      <c r="N25" s="164" t="s">
        <v>49</v>
      </c>
      <c r="O25" s="165" t="s">
        <v>98</v>
      </c>
      <c r="P25" s="169" t="s">
        <v>50</v>
      </c>
      <c r="Q25" s="45"/>
      <c r="R25" s="9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4"/>
      <c r="AH25" s="54"/>
      <c r="AI25" s="54"/>
      <c r="AJ25" s="54"/>
      <c r="AK25" s="54"/>
      <c r="AL25" s="54"/>
      <c r="AM25" s="54"/>
      <c r="AN25" s="54"/>
      <c r="AO25" s="5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s="70" customFormat="1" ht="13.5" customHeight="1">
      <c r="A26" s="153">
        <f>A15+1</f>
        <v>42554</v>
      </c>
      <c r="B26" s="209" t="s">
        <v>52</v>
      </c>
      <c r="C26" s="56"/>
      <c r="D26" s="56"/>
      <c r="E26" s="56"/>
      <c r="F26" s="56"/>
      <c r="G26" s="56"/>
      <c r="H26" s="56"/>
      <c r="I26" s="57">
        <f aca="true" t="shared" si="3" ref="I26:I32">IF(ISBLANK(C26),0,IF(MINUTE(TEXT(D26-C26,"h:mm")+TEXT(F26-E26,"h:mm")+TEXT(H26-G26,"h:mm"))&lt;=7,HOUR(TEXT(D26-C26,"h:mm")+TEXT(F26-E26,"h:mm")+TEXT(H26-G26,"h:mm")),IF(MINUTE(TEXT(D26-C26,"h:mm")+TEXT(F26-E26,"h:mm")+TEXT(H26-G26,"h:mm"))&lt;=22,HOUR(TEXT(D26-C26,"h:mm")+TEXT(F26-E26,"h:mm")+TEXT(H26-G26,"h:mm"))+0.25,IF(MINUTE(TEXT(D26-C26,"h:mm")+TEXT(F26-E26,"h:mm")+TEXT(H26-G26,"h:mm"))&lt;=37,HOUR(TEXT(D26-C26,"h:mm")+TEXT(F26-E26,"h:mm")+TEXT(H26-G26,"h:mm"))+0.5,IF(MINUTE(TEXT(D26-C26,"h:mm")+TEXT(F26-E26,"h:mm")+TEXT(H26-G26,"h:mm"))&lt;=52,HOUR(TEXT(D26-C26,"h:mm")+TEXT(F26-E26,"h:mm")+TEXT(H26-G26,"h:mm"))+0.75,IF(MINUTE(TEXT(D26-C26,"h:mm")+TEXT(F26-E26,"h:mm")+TEXT(H26-G26,"h:mm"))&gt;=53,HOUR(TEXT(D26-C26,"h:mm")+TEXT(F26-E26,"h:mm")+TEXT(H26-G26,"h:mm"))+1))))))</f>
        <v>0</v>
      </c>
      <c r="J26" s="60"/>
      <c r="K26" s="60"/>
      <c r="L26" s="60"/>
      <c r="M26" s="154"/>
      <c r="N26" s="60"/>
      <c r="O26" s="167"/>
      <c r="P26" s="178">
        <f aca="true" t="shared" si="4" ref="P26:P32">I26+J26+K26+L26+N26+O26</f>
        <v>0</v>
      </c>
      <c r="Q26" s="45"/>
      <c r="R26" s="9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55"/>
      <c r="AH26" s="55"/>
      <c r="AI26" s="55"/>
      <c r="AJ26" s="55"/>
      <c r="AK26" s="55"/>
      <c r="AL26" s="55"/>
      <c r="AM26" s="55"/>
      <c r="AN26" s="55"/>
      <c r="AO26" s="55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s="70" customFormat="1" ht="13.5" customHeight="1">
      <c r="A27" s="153">
        <f aca="true" t="shared" si="5" ref="A27:A32">A26+1</f>
        <v>42555</v>
      </c>
      <c r="B27" s="209" t="s">
        <v>53</v>
      </c>
      <c r="C27" s="56"/>
      <c r="D27" s="56"/>
      <c r="E27" s="56"/>
      <c r="F27" s="56"/>
      <c r="G27" s="56"/>
      <c r="H27" s="56"/>
      <c r="I27" s="57">
        <f t="shared" si="3"/>
        <v>0</v>
      </c>
      <c r="J27" s="60"/>
      <c r="K27" s="60"/>
      <c r="L27" s="60"/>
      <c r="M27" s="154"/>
      <c r="N27" s="60"/>
      <c r="O27" s="168"/>
      <c r="P27" s="178">
        <f t="shared" si="4"/>
        <v>0</v>
      </c>
      <c r="Q27" s="45"/>
      <c r="R27" s="9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s="70" customFormat="1" ht="13.5" customHeight="1">
      <c r="A28" s="153">
        <f t="shared" si="5"/>
        <v>42556</v>
      </c>
      <c r="B28" s="209" t="s">
        <v>54</v>
      </c>
      <c r="C28" s="56"/>
      <c r="D28" s="56"/>
      <c r="E28" s="56"/>
      <c r="F28" s="56"/>
      <c r="G28" s="56"/>
      <c r="H28" s="56"/>
      <c r="I28" s="57">
        <f t="shared" si="3"/>
        <v>0</v>
      </c>
      <c r="J28" s="58"/>
      <c r="K28" s="58"/>
      <c r="L28" s="58"/>
      <c r="M28" s="59"/>
      <c r="N28" s="60"/>
      <c r="O28" s="168"/>
      <c r="P28" s="178">
        <f t="shared" si="4"/>
        <v>0</v>
      </c>
      <c r="Q28" s="45"/>
      <c r="R28" s="9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70" customFormat="1" ht="13.5" customHeight="1">
      <c r="A29" s="153">
        <f t="shared" si="5"/>
        <v>42557</v>
      </c>
      <c r="B29" s="209" t="s">
        <v>55</v>
      </c>
      <c r="C29" s="56"/>
      <c r="D29" s="56"/>
      <c r="E29" s="56"/>
      <c r="F29" s="56"/>
      <c r="G29" s="56"/>
      <c r="H29" s="56"/>
      <c r="I29" s="57">
        <f t="shared" si="3"/>
        <v>0</v>
      </c>
      <c r="J29" s="58"/>
      <c r="K29" s="58"/>
      <c r="L29" s="58"/>
      <c r="M29" s="59"/>
      <c r="N29" s="60"/>
      <c r="O29" s="168"/>
      <c r="P29" s="178">
        <f t="shared" si="4"/>
        <v>0</v>
      </c>
      <c r="Q29" s="45"/>
      <c r="R29" s="3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55"/>
      <c r="AH29" s="55"/>
      <c r="AI29" s="55"/>
      <c r="AJ29" s="55"/>
      <c r="AK29" s="55"/>
      <c r="AL29" s="55"/>
      <c r="AM29" s="55"/>
      <c r="AN29" s="55"/>
      <c r="AO29" s="55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</row>
    <row r="30" spans="1:106" s="70" customFormat="1" ht="13.5" customHeight="1">
      <c r="A30" s="153">
        <f t="shared" si="5"/>
        <v>42558</v>
      </c>
      <c r="B30" s="209" t="s">
        <v>56</v>
      </c>
      <c r="C30" s="56"/>
      <c r="D30" s="56"/>
      <c r="E30" s="56"/>
      <c r="F30" s="56"/>
      <c r="G30" s="56"/>
      <c r="H30" s="56"/>
      <c r="I30" s="57">
        <f t="shared" si="3"/>
        <v>0</v>
      </c>
      <c r="J30" s="58"/>
      <c r="K30" s="58"/>
      <c r="L30" s="58"/>
      <c r="M30" s="59"/>
      <c r="N30" s="60"/>
      <c r="O30" s="168"/>
      <c r="P30" s="178">
        <f t="shared" si="4"/>
        <v>0</v>
      </c>
      <c r="Q30" s="45"/>
      <c r="R30" s="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55"/>
      <c r="AH30" s="55"/>
      <c r="AI30" s="55"/>
      <c r="AJ30" s="55"/>
      <c r="AK30" s="55"/>
      <c r="AL30" s="55"/>
      <c r="AM30" s="55"/>
      <c r="AN30" s="55"/>
      <c r="AO30" s="55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</row>
    <row r="31" spans="1:106" s="70" customFormat="1" ht="13.5" customHeight="1">
      <c r="A31" s="201">
        <f t="shared" si="5"/>
        <v>42559</v>
      </c>
      <c r="B31" s="209" t="s">
        <v>57</v>
      </c>
      <c r="C31" s="202"/>
      <c r="D31" s="202"/>
      <c r="E31" s="202"/>
      <c r="F31" s="202"/>
      <c r="G31" s="202"/>
      <c r="H31" s="202"/>
      <c r="I31" s="203">
        <f t="shared" si="3"/>
        <v>0</v>
      </c>
      <c r="J31" s="204"/>
      <c r="K31" s="204"/>
      <c r="L31" s="204"/>
      <c r="M31" s="205"/>
      <c r="N31" s="206"/>
      <c r="O31" s="207"/>
      <c r="P31" s="208">
        <f t="shared" si="4"/>
        <v>0</v>
      </c>
      <c r="Q31" s="4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55"/>
      <c r="AH31" s="55"/>
      <c r="AI31" s="55"/>
      <c r="AJ31" s="55"/>
      <c r="AK31" s="55"/>
      <c r="AL31" s="55"/>
      <c r="AM31" s="55"/>
      <c r="AN31" s="55"/>
      <c r="AO31" s="55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</row>
    <row r="32" spans="1:106" s="70" customFormat="1" ht="13.5" customHeight="1" thickBot="1">
      <c r="A32" s="153">
        <f t="shared" si="5"/>
        <v>42560</v>
      </c>
      <c r="B32" s="210" t="s">
        <v>51</v>
      </c>
      <c r="C32" s="56"/>
      <c r="D32" s="56"/>
      <c r="E32" s="56"/>
      <c r="F32" s="56"/>
      <c r="G32" s="64"/>
      <c r="H32" s="64"/>
      <c r="I32" s="57">
        <f t="shared" si="3"/>
        <v>0</v>
      </c>
      <c r="J32" s="65"/>
      <c r="K32" s="65"/>
      <c r="L32" s="65"/>
      <c r="M32" s="66"/>
      <c r="N32" s="67"/>
      <c r="O32" s="171"/>
      <c r="P32" s="178">
        <f t="shared" si="4"/>
        <v>0</v>
      </c>
      <c r="Q32" s="45"/>
      <c r="R32" s="3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55"/>
      <c r="AH32" s="55"/>
      <c r="AI32" s="55"/>
      <c r="AJ32" s="55"/>
      <c r="AK32" s="55"/>
      <c r="AL32" s="55"/>
      <c r="AM32" s="55"/>
      <c r="AN32" s="55"/>
      <c r="AO32" s="55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</row>
    <row r="33" spans="1:106" s="70" customFormat="1" ht="13.5" customHeight="1" thickBot="1">
      <c r="A33" s="107" t="s">
        <v>36</v>
      </c>
      <c r="B33" s="108"/>
      <c r="C33" s="72"/>
      <c r="D33" s="72"/>
      <c r="E33" s="72"/>
      <c r="F33" s="72" t="s">
        <v>58</v>
      </c>
      <c r="G33" s="72"/>
      <c r="H33" s="73">
        <v>0</v>
      </c>
      <c r="I33" s="72"/>
      <c r="J33" s="74">
        <f>SUM(J26:J32)</f>
        <v>0</v>
      </c>
      <c r="K33" s="109">
        <f>SUM(K26:K32)</f>
        <v>0</v>
      </c>
      <c r="L33" s="75">
        <f>SUM(L26:L32)</f>
        <v>0</v>
      </c>
      <c r="M33" s="170"/>
      <c r="N33" s="117">
        <f>SUM(N26:N32)</f>
        <v>0</v>
      </c>
      <c r="O33" s="76">
        <f>SUM(O26:O32)</f>
        <v>0</v>
      </c>
      <c r="P33" s="181">
        <f>SUM(P26:P32)</f>
        <v>0</v>
      </c>
      <c r="Q33" s="45"/>
      <c r="R33" s="3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55"/>
      <c r="AH33" s="55"/>
      <c r="AI33" s="55"/>
      <c r="AJ33" s="55"/>
      <c r="AK33" s="55"/>
      <c r="AL33" s="55"/>
      <c r="AM33" s="55"/>
      <c r="AN33" s="55"/>
      <c r="AO33" s="77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</row>
    <row r="34" spans="1:106" s="70" customFormat="1" ht="13.5" customHeight="1" hidden="1">
      <c r="A34" s="110"/>
      <c r="B34" s="45"/>
      <c r="C34" s="86"/>
      <c r="D34" s="86"/>
      <c r="E34" s="86"/>
      <c r="F34" s="86"/>
      <c r="G34" s="86"/>
      <c r="H34" s="111"/>
      <c r="I34" s="86"/>
      <c r="J34" s="89">
        <f>J33+J16</f>
        <v>0</v>
      </c>
      <c r="K34" s="89">
        <f>K33+K16</f>
        <v>0</v>
      </c>
      <c r="L34" s="89">
        <f>L33+L16</f>
        <v>0</v>
      </c>
      <c r="M34" s="89"/>
      <c r="N34" s="89">
        <f>N33+N16</f>
        <v>0</v>
      </c>
      <c r="O34" s="89">
        <f>O33+O16</f>
        <v>0</v>
      </c>
      <c r="P34" s="182"/>
      <c r="Q34" s="45"/>
      <c r="R34" s="3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55"/>
      <c r="AH34" s="55"/>
      <c r="AI34" s="55"/>
      <c r="AJ34" s="55"/>
      <c r="AK34" s="55"/>
      <c r="AL34" s="55"/>
      <c r="AM34" s="55"/>
      <c r="AN34" s="55"/>
      <c r="AO34" s="77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</row>
    <row r="35" spans="1:106" s="70" customFormat="1" ht="16.5" customHeight="1" thickBot="1">
      <c r="A35" s="112" t="s">
        <v>59</v>
      </c>
      <c r="B35" s="185"/>
      <c r="C35" s="231">
        <f>SUM(I26:I32)</f>
        <v>0</v>
      </c>
      <c r="D35" s="231"/>
      <c r="E35" s="79"/>
      <c r="F35" s="79"/>
      <c r="G35" s="79"/>
      <c r="H35" s="80"/>
      <c r="I35" s="81" t="s">
        <v>36</v>
      </c>
      <c r="J35" s="82"/>
      <c r="K35" s="79"/>
      <c r="L35" s="79"/>
      <c r="M35" s="79" t="s">
        <v>60</v>
      </c>
      <c r="N35" s="79"/>
      <c r="O35" s="79"/>
      <c r="P35" s="183">
        <f>C35+T36</f>
        <v>0</v>
      </c>
      <c r="Q35" s="45"/>
      <c r="R35" s="39"/>
      <c r="S35" s="83" t="s">
        <v>72</v>
      </c>
      <c r="T35" s="84"/>
      <c r="U35" s="84"/>
      <c r="V35" s="41"/>
      <c r="W35" s="41"/>
      <c r="X35" s="41"/>
      <c r="Y35" s="39"/>
      <c r="Z35" s="3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</row>
    <row r="36" spans="1:106" s="70" customFormat="1" ht="18" customHeight="1" thickBot="1">
      <c r="A36" s="113" t="s">
        <v>73</v>
      </c>
      <c r="B36" s="114"/>
      <c r="C36" s="115"/>
      <c r="D36" s="184">
        <f>+C35+C17</f>
        <v>0</v>
      </c>
      <c r="E36" s="99"/>
      <c r="F36" s="99"/>
      <c r="G36" s="89"/>
      <c r="H36" s="89"/>
      <c r="I36" s="116" t="s">
        <v>74</v>
      </c>
      <c r="J36" s="117"/>
      <c r="K36" s="117"/>
      <c r="L36" s="117"/>
      <c r="M36" s="117"/>
      <c r="N36" s="117"/>
      <c r="O36" s="232">
        <f>+P35+P17</f>
        <v>0</v>
      </c>
      <c r="P36" s="233"/>
      <c r="Q36" s="45"/>
      <c r="R36" s="39"/>
      <c r="S36" s="84" t="s">
        <v>62</v>
      </c>
      <c r="T36" s="89">
        <f>SUM(J33:L33)+N33+O33</f>
        <v>0</v>
      </c>
      <c r="U36" s="84"/>
      <c r="V36" s="41"/>
      <c r="W36" s="41"/>
      <c r="X36" s="41"/>
      <c r="Y36" s="39"/>
      <c r="Z36" s="3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</row>
    <row r="37" spans="1:106" s="70" customFormat="1" ht="8.25" customHeight="1">
      <c r="A37" s="45"/>
      <c r="B37" s="45"/>
      <c r="C37" s="99"/>
      <c r="D37" s="161"/>
      <c r="E37" s="99"/>
      <c r="F37" s="9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45"/>
      <c r="R37" s="39"/>
      <c r="S37" s="84"/>
      <c r="T37" s="89"/>
      <c r="U37" s="84"/>
      <c r="V37" s="41"/>
      <c r="W37" s="41"/>
      <c r="X37" s="41"/>
      <c r="Y37" s="39"/>
      <c r="Z37" s="39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spans="1:106" s="70" customFormat="1" ht="13.5" customHeight="1">
      <c r="A38" s="45"/>
      <c r="B38" s="45"/>
      <c r="C38" s="99"/>
      <c r="D38" s="99"/>
      <c r="E38" s="230" t="s">
        <v>104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5"/>
      <c r="R38" s="39"/>
      <c r="S38" s="44" t="s">
        <v>64</v>
      </c>
      <c r="T38" s="95">
        <f>IF((C35-H33+T36)&lt;=40,0,IF(AND((C35-H33)&lt;=40,(C35-H33+T36)&gt;40),((C35-H33+T36)-40),T36))</f>
        <v>0</v>
      </c>
      <c r="U38" s="84"/>
      <c r="V38" s="41"/>
      <c r="W38" s="41"/>
      <c r="X38" s="41"/>
      <c r="Y38" s="39"/>
      <c r="Z38" s="39"/>
      <c r="AA38" s="45"/>
      <c r="AB38" s="45"/>
      <c r="AC38" s="45"/>
      <c r="AD38" s="45"/>
      <c r="AE38" s="45"/>
      <c r="AF38" s="45"/>
      <c r="AG38" s="55"/>
      <c r="AH38" s="55"/>
      <c r="AI38" s="55"/>
      <c r="AJ38" s="55"/>
      <c r="AK38" s="55"/>
      <c r="AL38" s="55"/>
      <c r="AM38" s="55"/>
      <c r="AN38" s="89"/>
      <c r="AO38" s="45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</row>
    <row r="39" spans="1:106" s="70" customFormat="1" ht="8.25" customHeight="1" thickBot="1">
      <c r="A39" s="45"/>
      <c r="B39" s="45"/>
      <c r="C39" s="99"/>
      <c r="D39" s="99"/>
      <c r="E39" s="99"/>
      <c r="F39" s="99"/>
      <c r="G39" s="123"/>
      <c r="H39" s="89"/>
      <c r="I39" s="89"/>
      <c r="J39" s="89"/>
      <c r="K39" s="89"/>
      <c r="L39" s="89"/>
      <c r="M39" s="89"/>
      <c r="N39" s="89"/>
      <c r="O39" s="89"/>
      <c r="P39" s="89"/>
      <c r="Q39" s="45"/>
      <c r="R39" s="39"/>
      <c r="S39" s="44"/>
      <c r="T39" s="95"/>
      <c r="U39" s="84"/>
      <c r="V39" s="41"/>
      <c r="W39" s="41"/>
      <c r="X39" s="41"/>
      <c r="Y39" s="39"/>
      <c r="Z39" s="39"/>
      <c r="AA39" s="45"/>
      <c r="AB39" s="45"/>
      <c r="AC39" s="45"/>
      <c r="AD39" s="45"/>
      <c r="AE39" s="45"/>
      <c r="AF39" s="45"/>
      <c r="AG39" s="55"/>
      <c r="AH39" s="55"/>
      <c r="AI39" s="55"/>
      <c r="AJ39" s="55"/>
      <c r="AK39" s="55"/>
      <c r="AL39" s="55"/>
      <c r="AM39" s="55"/>
      <c r="AN39" s="89"/>
      <c r="AO39" s="45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s="70" customFormat="1" ht="13.5" customHeight="1">
      <c r="A40"/>
      <c r="B40"/>
      <c r="C40" s="217" t="s">
        <v>75</v>
      </c>
      <c r="D40" s="217"/>
      <c r="E40" s="217"/>
      <c r="F40"/>
      <c r="G40"/>
      <c r="H40" s="39"/>
      <c r="I40" s="118" t="s">
        <v>76</v>
      </c>
      <c r="J40" s="119"/>
      <c r="K40" s="119"/>
      <c r="L40" s="119"/>
      <c r="M40" s="120"/>
      <c r="N40" s="175" t="e">
        <f>'Beginning 6-12-16'!N45</f>
        <v>#REF!</v>
      </c>
      <c r="O40" s="147"/>
      <c r="P40" s="44"/>
      <c r="Q40" s="44"/>
      <c r="R40" s="41"/>
      <c r="S40" s="84" t="s">
        <v>66</v>
      </c>
      <c r="T40" s="89">
        <f>IF((C35-H33)&lt;=40,0,(C35-H33-40))</f>
        <v>0</v>
      </c>
      <c r="U40" s="89">
        <f>ROUND(T40*OvertimeRate,2)</f>
        <v>0</v>
      </c>
      <c r="V40" s="41"/>
      <c r="W40" s="41"/>
      <c r="X40" s="41"/>
      <c r="Y40" s="39"/>
      <c r="Z40" s="3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106" s="70" customFormat="1" ht="13.5" customHeight="1">
      <c r="A41"/>
      <c r="B41"/>
      <c r="C41" s="228" t="s">
        <v>77</v>
      </c>
      <c r="D41" s="228"/>
      <c r="E41" s="229">
        <f>J34</f>
        <v>0</v>
      </c>
      <c r="F41" s="229"/>
      <c r="G41"/>
      <c r="H41" s="39"/>
      <c r="I41" s="126"/>
      <c r="J41" s="124" t="s">
        <v>78</v>
      </c>
      <c r="K41" s="124"/>
      <c r="L41" s="124"/>
      <c r="M41" s="125"/>
      <c r="N41" s="176">
        <f>paidOTWeek2+paidOTWeek1</f>
        <v>0</v>
      </c>
      <c r="O41" s="148"/>
      <c r="P41" s="44"/>
      <c r="Q41" s="44"/>
      <c r="R41" s="84"/>
      <c r="S41" s="39"/>
      <c r="T41" s="39"/>
      <c r="U41" s="39"/>
      <c r="V41" s="39"/>
      <c r="W41" s="84"/>
      <c r="X41" s="8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</row>
    <row r="42" spans="1:106" s="70" customFormat="1" ht="13.5" customHeight="1">
      <c r="A42"/>
      <c r="B42"/>
      <c r="C42" s="228"/>
      <c r="D42" s="228"/>
      <c r="E42" s="229"/>
      <c r="F42" s="229"/>
      <c r="G42"/>
      <c r="H42" s="39"/>
      <c r="I42" s="126" t="s">
        <v>79</v>
      </c>
      <c r="J42" s="127"/>
      <c r="K42" s="127"/>
      <c r="L42" s="127"/>
      <c r="M42" s="125"/>
      <c r="N42" s="176">
        <f>IF(EligibleforOvertime="Y",T19+U20+T38+U40,0)</f>
        <v>0</v>
      </c>
      <c r="O42" s="148"/>
      <c r="P42" s="44"/>
      <c r="Q42" s="44"/>
      <c r="R42" s="84"/>
      <c r="S42" s="39"/>
      <c r="T42" s="39"/>
      <c r="U42" s="39"/>
      <c r="V42" s="39"/>
      <c r="W42" s="84"/>
      <c r="X42" s="8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s="70" customFormat="1" ht="13.5" customHeight="1">
      <c r="A43"/>
      <c r="B43"/>
      <c r="C43" s="228" t="s">
        <v>80</v>
      </c>
      <c r="D43" s="228"/>
      <c r="E43" s="229">
        <f>K34</f>
        <v>0</v>
      </c>
      <c r="F43" s="229"/>
      <c r="G43"/>
      <c r="H43" s="39"/>
      <c r="I43" s="126" t="s">
        <v>81</v>
      </c>
      <c r="J43" s="127"/>
      <c r="K43" s="127"/>
      <c r="L43" s="127"/>
      <c r="M43" s="125"/>
      <c r="N43" s="176" t="e">
        <f>SUM(N40+N42)</f>
        <v>#REF!</v>
      </c>
      <c r="O43" s="149"/>
      <c r="P43" s="44"/>
      <c r="Q43" s="44"/>
      <c r="R43" s="84"/>
      <c r="S43" s="39"/>
      <c r="T43" s="39"/>
      <c r="U43" s="39"/>
      <c r="V43" s="39"/>
      <c r="W43" s="84"/>
      <c r="X43" s="8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</row>
    <row r="44" spans="1:106" s="70" customFormat="1" ht="13.5" customHeight="1">
      <c r="A44"/>
      <c r="B44"/>
      <c r="C44" s="228"/>
      <c r="D44" s="228"/>
      <c r="E44" s="229"/>
      <c r="F44" s="229"/>
      <c r="G44"/>
      <c r="H44" s="39"/>
      <c r="I44" s="126" t="s">
        <v>82</v>
      </c>
      <c r="J44" s="127"/>
      <c r="K44" s="127"/>
      <c r="L44" s="127"/>
      <c r="M44" s="125"/>
      <c r="N44" s="176">
        <f>L16+L33</f>
        <v>0</v>
      </c>
      <c r="O44" s="148"/>
      <c r="P44" s="44"/>
      <c r="Q44" s="44"/>
      <c r="R44" s="84"/>
      <c r="S44" s="39"/>
      <c r="T44" s="39"/>
      <c r="U44" s="39"/>
      <c r="V44" s="39"/>
      <c r="W44" s="84"/>
      <c r="X44" s="8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s="70" customFormat="1" ht="15" customHeight="1" thickBot="1">
      <c r="A45"/>
      <c r="B45"/>
      <c r="C45" s="128"/>
      <c r="D45" s="128"/>
      <c r="E45" s="129"/>
      <c r="F45" s="8"/>
      <c r="G45"/>
      <c r="H45" s="39"/>
      <c r="I45" s="130" t="s">
        <v>83</v>
      </c>
      <c r="J45" s="80"/>
      <c r="K45" s="80"/>
      <c r="L45" s="80"/>
      <c r="M45" s="131"/>
      <c r="N45" s="177" t="e">
        <f>ROUND(SUM(N43-N44),2)</f>
        <v>#REF!</v>
      </c>
      <c r="O45" s="149"/>
      <c r="P45" s="44"/>
      <c r="Q45" s="44"/>
      <c r="R45" s="84"/>
      <c r="S45" s="39"/>
      <c r="T45" s="39"/>
      <c r="U45" s="39"/>
      <c r="V45" s="39"/>
      <c r="W45" s="84"/>
      <c r="X45" s="8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</row>
    <row r="46" spans="1:106" s="70" customFormat="1" ht="12" customHeight="1">
      <c r="A46" s="45"/>
      <c r="B46" s="45"/>
      <c r="C46" s="228" t="s">
        <v>84</v>
      </c>
      <c r="D46" s="228"/>
      <c r="E46" s="229">
        <f>L34</f>
        <v>0</v>
      </c>
      <c r="F46" s="229"/>
      <c r="G46"/>
      <c r="H46" s="39"/>
      <c r="I46" s="45" t="s">
        <v>85</v>
      </c>
      <c r="J46" s="89"/>
      <c r="K46" s="89"/>
      <c r="L46" s="89"/>
      <c r="M46" s="89"/>
      <c r="N46" s="89"/>
      <c r="O46" s="89"/>
      <c r="P46" s="89"/>
      <c r="Q46" s="39"/>
      <c r="R46" s="84"/>
      <c r="S46" s="39"/>
      <c r="T46" s="39"/>
      <c r="U46" s="39"/>
      <c r="V46" s="39"/>
      <c r="W46" s="84"/>
      <c r="X46" s="84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s="70" customFormat="1" ht="9.75" customHeight="1">
      <c r="A47" s="45"/>
      <c r="B47" s="45"/>
      <c r="C47" s="228"/>
      <c r="D47" s="228"/>
      <c r="E47" s="229"/>
      <c r="F47" s="229"/>
      <c r="G47"/>
      <c r="H47" s="39"/>
      <c r="I47" s="45"/>
      <c r="J47" s="89"/>
      <c r="K47" s="89"/>
      <c r="L47" s="89"/>
      <c r="M47" s="89"/>
      <c r="N47" s="89"/>
      <c r="O47" s="89"/>
      <c r="P47" s="45"/>
      <c r="Q47" s="39"/>
      <c r="R47" s="39"/>
      <c r="S47" s="39"/>
      <c r="T47" s="39"/>
      <c r="U47" s="39"/>
      <c r="V47" s="39"/>
      <c r="W47" s="84"/>
      <c r="X47" s="8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s="70" customFormat="1" ht="13.5" customHeight="1" thickBot="1">
      <c r="A48" s="45"/>
      <c r="B48" s="45"/>
      <c r="C48" s="228" t="s">
        <v>86</v>
      </c>
      <c r="D48" s="228"/>
      <c r="E48" s="229">
        <f>N34</f>
        <v>0</v>
      </c>
      <c r="F48" s="229"/>
      <c r="G48"/>
      <c r="H48" s="132"/>
      <c r="I48" s="238" t="s">
        <v>87</v>
      </c>
      <c r="J48" s="238"/>
      <c r="K48" s="238"/>
      <c r="L48" s="238"/>
      <c r="M48" s="238"/>
      <c r="N48" s="238"/>
      <c r="O48" s="238"/>
      <c r="P48" s="238"/>
      <c r="Q48" s="45"/>
      <c r="R48" s="84"/>
      <c r="S48" s="39"/>
      <c r="T48" s="84"/>
      <c r="U48" s="84"/>
      <c r="V48" s="84"/>
      <c r="W48" s="84"/>
      <c r="X48" s="8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</row>
    <row r="49" spans="1:106" s="70" customFormat="1" ht="13.5" customHeight="1">
      <c r="A49" s="45"/>
      <c r="B49" s="45"/>
      <c r="C49" s="228"/>
      <c r="D49" s="228"/>
      <c r="E49" s="229"/>
      <c r="F49" s="229"/>
      <c r="G49"/>
      <c r="H49" s="54" t="s">
        <v>88</v>
      </c>
      <c r="I49" s="238" t="s">
        <v>89</v>
      </c>
      <c r="J49" s="238"/>
      <c r="K49" s="238"/>
      <c r="L49" s="238"/>
      <c r="M49" s="238"/>
      <c r="N49" s="238"/>
      <c r="O49" s="238"/>
      <c r="P49" s="238"/>
      <c r="Q49" s="45"/>
      <c r="R49" s="84"/>
      <c r="S49" s="39"/>
      <c r="T49" s="84"/>
      <c r="U49" s="84"/>
      <c r="V49" s="84"/>
      <c r="W49" s="84"/>
      <c r="X49" s="8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</row>
    <row r="50" spans="1:106" s="70" customFormat="1" ht="5.25" customHeight="1">
      <c r="A50" s="45"/>
      <c r="B50" s="45"/>
      <c r="C50" s="121"/>
      <c r="D50" s="121"/>
      <c r="E50" s="122"/>
      <c r="F50" s="123"/>
      <c r="H50" s="54"/>
      <c r="I50" s="159"/>
      <c r="J50" s="159"/>
      <c r="K50" s="159"/>
      <c r="L50" s="159"/>
      <c r="M50" s="159"/>
      <c r="N50" s="159"/>
      <c r="O50" s="159"/>
      <c r="P50" s="159"/>
      <c r="Q50" s="45"/>
      <c r="R50" s="84"/>
      <c r="S50" s="39"/>
      <c r="T50" s="84"/>
      <c r="U50" s="84"/>
      <c r="V50" s="84"/>
      <c r="W50" s="84"/>
      <c r="X50" s="8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spans="1:106" s="70" customFormat="1" ht="13.5" customHeight="1">
      <c r="A51" s="45"/>
      <c r="B51" s="45"/>
      <c r="C51" s="228" t="s">
        <v>101</v>
      </c>
      <c r="D51" s="228"/>
      <c r="E51" s="229">
        <f>O34</f>
        <v>0</v>
      </c>
      <c r="F51" s="229"/>
      <c r="H51" s="54"/>
      <c r="I51" s="159"/>
      <c r="J51" s="159"/>
      <c r="K51" s="159"/>
      <c r="L51" s="159"/>
      <c r="M51" s="159"/>
      <c r="N51" s="159"/>
      <c r="O51" s="159"/>
      <c r="P51" s="159"/>
      <c r="Q51" s="45"/>
      <c r="R51" s="84"/>
      <c r="S51" s="39"/>
      <c r="T51" s="84"/>
      <c r="U51" s="84"/>
      <c r="V51" s="84"/>
      <c r="W51" s="84"/>
      <c r="X51" s="84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</row>
    <row r="52" spans="1:106" s="70" customFormat="1" ht="13.5" customHeight="1">
      <c r="A52" s="45"/>
      <c r="B52" s="45"/>
      <c r="C52" s="228"/>
      <c r="D52" s="228"/>
      <c r="E52" s="229"/>
      <c r="F52" s="229"/>
      <c r="H52" s="54"/>
      <c r="I52" s="159"/>
      <c r="J52" s="159"/>
      <c r="K52" s="159"/>
      <c r="L52" s="159"/>
      <c r="M52" s="159"/>
      <c r="N52" s="159"/>
      <c r="O52" s="159"/>
      <c r="P52" s="159"/>
      <c r="Q52" s="45"/>
      <c r="R52" s="84"/>
      <c r="S52" s="39"/>
      <c r="T52" s="84"/>
      <c r="U52" s="84"/>
      <c r="V52" s="84"/>
      <c r="W52" s="84"/>
      <c r="X52" s="8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</row>
    <row r="53" spans="1:106" s="70" customFormat="1" ht="8.25" customHeight="1">
      <c r="A53" s="45"/>
      <c r="B53" s="45"/>
      <c r="C53" s="121"/>
      <c r="D53" s="121"/>
      <c r="E53" s="122"/>
      <c r="F53" s="123"/>
      <c r="H53" s="54"/>
      <c r="I53" s="159"/>
      <c r="J53" s="159"/>
      <c r="K53" s="159"/>
      <c r="L53" s="159"/>
      <c r="M53" s="159"/>
      <c r="N53" s="159"/>
      <c r="O53" s="159"/>
      <c r="P53" s="159"/>
      <c r="Q53" s="45"/>
      <c r="R53" s="84"/>
      <c r="S53" s="39"/>
      <c r="T53" s="84"/>
      <c r="U53" s="84"/>
      <c r="V53" s="84"/>
      <c r="W53" s="84"/>
      <c r="X53" s="8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</row>
    <row r="54" spans="1:106" s="70" customFormat="1" ht="8.25" customHeight="1">
      <c r="A54" s="45"/>
      <c r="B54" s="45"/>
      <c r="C54" s="121"/>
      <c r="D54" s="236"/>
      <c r="E54" s="236"/>
      <c r="F54" s="236"/>
      <c r="G54" s="236"/>
      <c r="H54" s="236"/>
      <c r="I54" s="236"/>
      <c r="J54" s="236"/>
      <c r="K54" s="45"/>
      <c r="L54" s="45"/>
      <c r="M54" s="45"/>
      <c r="N54" s="45"/>
      <c r="O54" s="45"/>
      <c r="P54" s="45"/>
      <c r="Q54" s="45"/>
      <c r="R54" s="84"/>
      <c r="S54" s="39"/>
      <c r="T54" s="84"/>
      <c r="U54" s="84"/>
      <c r="V54" s="84"/>
      <c r="W54" s="84"/>
      <c r="X54" s="8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</row>
    <row r="55" spans="1:106" s="70" customFormat="1" ht="15" customHeight="1" thickBot="1">
      <c r="A55" s="158" t="s">
        <v>95</v>
      </c>
      <c r="B55" s="45"/>
      <c r="C55" s="45"/>
      <c r="D55" s="237"/>
      <c r="E55" s="237"/>
      <c r="F55" s="237"/>
      <c r="G55" s="237"/>
      <c r="H55" s="237"/>
      <c r="I55" s="237"/>
      <c r="J55" s="237"/>
      <c r="K55" s="45"/>
      <c r="L55" s="45"/>
      <c r="M55" s="45"/>
      <c r="N55" s="45"/>
      <c r="O55" s="45"/>
      <c r="P55" s="45"/>
      <c r="Q55" s="45"/>
      <c r="R55" s="84"/>
      <c r="S55" s="39"/>
      <c r="T55" s="84"/>
      <c r="U55" s="84"/>
      <c r="V55" s="84"/>
      <c r="W55" s="84"/>
      <c r="X55" s="8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</row>
    <row r="56" spans="1:106" s="70" customFormat="1" ht="12.75" customHeight="1">
      <c r="A56" s="45"/>
      <c r="B56" s="45"/>
      <c r="C56" s="45"/>
      <c r="D56" s="133"/>
      <c r="E56" s="133"/>
      <c r="F56" s="134"/>
      <c r="G56" s="134"/>
      <c r="H56" s="54"/>
      <c r="I56" s="45"/>
      <c r="J56" s="45"/>
      <c r="K56" s="45"/>
      <c r="L56" s="45"/>
      <c r="M56" s="45"/>
      <c r="N56" s="45"/>
      <c r="O56" s="45"/>
      <c r="P56" s="45"/>
      <c r="Q56" s="45"/>
      <c r="R56" s="84"/>
      <c r="S56" s="39"/>
      <c r="T56" s="84"/>
      <c r="U56" s="84"/>
      <c r="V56" s="84"/>
      <c r="W56" s="84"/>
      <c r="X56" s="84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</row>
    <row r="57" spans="1:106" s="70" customFormat="1" ht="13.5" customHeight="1">
      <c r="A57" s="45" t="s">
        <v>90</v>
      </c>
      <c r="B57" s="45"/>
      <c r="C57" s="45"/>
      <c r="D57" s="45"/>
      <c r="E57" s="45"/>
      <c r="F57" s="45"/>
      <c r="G57" s="39"/>
      <c r="H57" s="39"/>
      <c r="J57" s="45"/>
      <c r="K57" s="45"/>
      <c r="L57" s="45"/>
      <c r="M57" s="45"/>
      <c r="N57" s="45"/>
      <c r="O57" s="45"/>
      <c r="P57" s="45"/>
      <c r="Q57" s="45"/>
      <c r="R57" s="84"/>
      <c r="S57" s="39"/>
      <c r="T57" s="84"/>
      <c r="U57" s="84"/>
      <c r="V57" s="84"/>
      <c r="W57" s="84"/>
      <c r="X57" s="8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</row>
    <row r="58" spans="1:106" s="70" customFormat="1" ht="13.5" customHeight="1">
      <c r="A58" s="69" t="s">
        <v>91</v>
      </c>
      <c r="B58" s="69"/>
      <c r="C58" s="135"/>
      <c r="D58" s="135"/>
      <c r="E58" s="135"/>
      <c r="F58" s="135"/>
      <c r="G58" s="111"/>
      <c r="H58" s="39"/>
      <c r="I58" s="45"/>
      <c r="J58" s="45"/>
      <c r="K58" s="45"/>
      <c r="L58" s="45"/>
      <c r="M58" s="45"/>
      <c r="N58" s="45"/>
      <c r="O58" s="45"/>
      <c r="P58" s="111"/>
      <c r="Q58" s="69"/>
      <c r="R58" s="69"/>
      <c r="S58" s="136"/>
      <c r="T58" s="136"/>
      <c r="U58" s="136"/>
      <c r="V58" s="136"/>
      <c r="W58" s="136"/>
      <c r="X58" s="136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</row>
    <row r="59" spans="1:106" s="70" customFormat="1" ht="13.5" customHeight="1">
      <c r="A59" s="69" t="s">
        <v>92</v>
      </c>
      <c r="B59" s="69"/>
      <c r="C59" s="135"/>
      <c r="D59" s="135"/>
      <c r="E59" s="135"/>
      <c r="F59" s="135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69"/>
      <c r="R59" s="69"/>
      <c r="S59" s="136"/>
      <c r="T59" s="136"/>
      <c r="U59" s="136"/>
      <c r="V59" s="136"/>
      <c r="W59" s="136"/>
      <c r="X59" s="136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</row>
    <row r="60" spans="1:106" s="70" customFormat="1" ht="14.25" customHeight="1">
      <c r="A60" s="69"/>
      <c r="B60" s="69"/>
      <c r="C60" s="135"/>
      <c r="D60" s="135"/>
      <c r="E60" s="137"/>
      <c r="F60" s="135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69"/>
      <c r="R60" s="69"/>
      <c r="S60" s="136"/>
      <c r="T60" s="136"/>
      <c r="U60" s="136"/>
      <c r="V60" s="136"/>
      <c r="W60" s="136"/>
      <c r="X60" s="136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</row>
    <row r="61" spans="1:106" s="70" customFormat="1" ht="13.5" thickBot="1">
      <c r="A61" s="69"/>
      <c r="B61" s="69"/>
      <c r="C61" s="69"/>
      <c r="D61" s="227" t="s">
        <v>93</v>
      </c>
      <c r="E61" s="227"/>
      <c r="F61" s="227"/>
      <c r="G61" s="227"/>
      <c r="H61" s="138"/>
      <c r="I61" s="138"/>
      <c r="J61" s="138"/>
      <c r="K61" s="142"/>
      <c r="L61" s="142"/>
      <c r="M61" s="200" t="s">
        <v>109</v>
      </c>
      <c r="N61" s="172"/>
      <c r="O61" s="172"/>
      <c r="P61" s="141"/>
      <c r="Q61" s="141"/>
      <c r="R61" s="69"/>
      <c r="S61" s="136"/>
      <c r="T61" s="136"/>
      <c r="U61" s="136"/>
      <c r="V61" s="136"/>
      <c r="W61" s="136"/>
      <c r="X61" s="136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</row>
    <row r="62" spans="1:106" s="70" customFormat="1" ht="19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40"/>
      <c r="O62" s="140"/>
      <c r="P62" s="140"/>
      <c r="Q62" s="141"/>
      <c r="R62" s="69"/>
      <c r="S62" s="136"/>
      <c r="T62" s="136"/>
      <c r="U62" s="136"/>
      <c r="V62" s="136"/>
      <c r="W62" s="136"/>
      <c r="X62" s="13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</row>
    <row r="63" spans="2:106" s="70" customFormat="1" ht="13.5" thickBot="1">
      <c r="B63" s="69"/>
      <c r="C63" s="69"/>
      <c r="D63" s="227" t="s">
        <v>94</v>
      </c>
      <c r="E63" s="227"/>
      <c r="F63" s="227"/>
      <c r="G63" s="227"/>
      <c r="H63" s="142"/>
      <c r="I63" s="142"/>
      <c r="J63" s="142"/>
      <c r="K63" s="142"/>
      <c r="L63" s="142"/>
      <c r="M63" s="200" t="s">
        <v>109</v>
      </c>
      <c r="N63" s="172"/>
      <c r="O63" s="172"/>
      <c r="P63" s="140"/>
      <c r="Q63" s="141"/>
      <c r="R63" s="69"/>
      <c r="S63" s="136"/>
      <c r="T63" s="136"/>
      <c r="U63" s="136"/>
      <c r="V63" s="136"/>
      <c r="W63" s="136"/>
      <c r="X63" s="13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</row>
    <row r="64" spans="1:106" s="70" customFormat="1" ht="12.75">
      <c r="A64" s="43"/>
      <c r="B64" s="43"/>
      <c r="C64" s="143"/>
      <c r="D64" s="143"/>
      <c r="E64" s="196"/>
      <c r="F64" s="196"/>
      <c r="G64" s="140"/>
      <c r="H64" s="140"/>
      <c r="I64" s="140"/>
      <c r="J64" s="140"/>
      <c r="K64" s="139"/>
      <c r="L64" s="140"/>
      <c r="M64" s="140"/>
      <c r="N64" s="140"/>
      <c r="O64" s="140"/>
      <c r="P64" s="141"/>
      <c r="Q64" s="141"/>
      <c r="R64" s="43"/>
      <c r="S64" s="136"/>
      <c r="T64" s="136"/>
      <c r="U64" s="136"/>
      <c r="V64" s="136"/>
      <c r="W64" s="136"/>
      <c r="X64" s="13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</row>
    <row r="65" spans="1:106" s="70" customFormat="1" ht="12.75">
      <c r="A65" s="43"/>
      <c r="B65" s="43"/>
      <c r="C65" s="143"/>
      <c r="D65" s="143"/>
      <c r="E65" s="143"/>
      <c r="F65" s="143"/>
      <c r="G65" s="139"/>
      <c r="H65" s="139"/>
      <c r="I65" s="139"/>
      <c r="J65" s="139"/>
      <c r="K65" s="139"/>
      <c r="L65" s="139"/>
      <c r="M65" s="139"/>
      <c r="N65" s="139"/>
      <c r="O65" s="139"/>
      <c r="P65" s="43"/>
      <c r="Q65" s="43"/>
      <c r="R65" s="43"/>
      <c r="S65" s="136"/>
      <c r="T65" s="136"/>
      <c r="U65" s="136"/>
      <c r="V65" s="136"/>
      <c r="W65" s="136"/>
      <c r="X65" s="13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</row>
    <row r="66" spans="1:106" s="70" customFormat="1" ht="12.75">
      <c r="A66" s="43"/>
      <c r="B66" s="139"/>
      <c r="C66" s="143"/>
      <c r="D66" s="143"/>
      <c r="E66" s="143"/>
      <c r="F66" s="143"/>
      <c r="G66" s="139"/>
      <c r="H66" s="139"/>
      <c r="I66" s="139"/>
      <c r="J66" s="139"/>
      <c r="K66" s="139"/>
      <c r="L66" s="139"/>
      <c r="M66" s="139"/>
      <c r="N66" s="139"/>
      <c r="O66" s="139"/>
      <c r="P66" s="43"/>
      <c r="Q66" s="43"/>
      <c r="R66" s="43"/>
      <c r="S66" s="136"/>
      <c r="T66" s="136"/>
      <c r="U66" s="136"/>
      <c r="V66" s="136"/>
      <c r="W66" s="136"/>
      <c r="X66" s="13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70" customFormat="1" ht="12.75">
      <c r="A67" s="43"/>
      <c r="B67" s="139"/>
      <c r="C67" s="143"/>
      <c r="D67" s="143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43"/>
      <c r="Q67" s="43"/>
      <c r="R67" s="43"/>
      <c r="S67" s="136"/>
      <c r="T67" s="136"/>
      <c r="U67" s="136"/>
      <c r="V67" s="136"/>
      <c r="W67" s="136"/>
      <c r="X67" s="136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70" customFormat="1" ht="12.75">
      <c r="A68" s="43"/>
      <c r="B68" s="43"/>
      <c r="C68" s="143"/>
      <c r="D68" s="143"/>
      <c r="E68" s="143"/>
      <c r="F68" s="143"/>
      <c r="G68" s="139"/>
      <c r="H68" s="139"/>
      <c r="I68" s="139"/>
      <c r="J68" s="139"/>
      <c r="K68" s="139"/>
      <c r="L68" s="139"/>
      <c r="M68" s="139"/>
      <c r="N68" s="139"/>
      <c r="O68" s="139"/>
      <c r="P68" s="43"/>
      <c r="Q68" s="43"/>
      <c r="R68" s="43"/>
      <c r="S68" s="136"/>
      <c r="T68" s="136"/>
      <c r="U68" s="136"/>
      <c r="V68" s="136"/>
      <c r="W68" s="136"/>
      <c r="X68" s="136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70" customFormat="1" ht="12.75">
      <c r="A69" s="43"/>
      <c r="B69" s="43"/>
      <c r="C69" s="143"/>
      <c r="D69" s="143"/>
      <c r="E69" s="143"/>
      <c r="F69" s="143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3"/>
      <c r="R69" s="135"/>
      <c r="S69" s="136"/>
      <c r="T69" s="136"/>
      <c r="U69" s="136"/>
      <c r="V69" s="136"/>
      <c r="W69" s="136"/>
      <c r="X69" s="13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70" customFormat="1" ht="12.75">
      <c r="A70" s="43"/>
      <c r="B70" s="43"/>
      <c r="C70" s="143"/>
      <c r="D70" s="143"/>
      <c r="E70" s="143"/>
      <c r="F70" s="143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69"/>
      <c r="R70" s="135"/>
      <c r="S70" s="136"/>
      <c r="T70" s="136"/>
      <c r="U70" s="136"/>
      <c r="V70" s="136"/>
      <c r="W70" s="136"/>
      <c r="X70" s="13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70" customFormat="1" ht="12.75">
      <c r="A71" s="43"/>
      <c r="B71" s="43"/>
      <c r="C71" s="143"/>
      <c r="D71" s="143"/>
      <c r="E71" s="143"/>
      <c r="F71" s="143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69"/>
      <c r="R71" s="135"/>
      <c r="S71" s="136"/>
      <c r="T71" s="136"/>
      <c r="U71" s="136"/>
      <c r="V71" s="136"/>
      <c r="W71" s="136"/>
      <c r="X71" s="136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70" customFormat="1" ht="12.75">
      <c r="A72" s="43"/>
      <c r="B72" s="43"/>
      <c r="C72" s="143"/>
      <c r="D72" s="143"/>
      <c r="E72" s="143"/>
      <c r="F72" s="143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69"/>
      <c r="R72" s="135"/>
      <c r="S72" s="136"/>
      <c r="T72" s="136"/>
      <c r="U72" s="136"/>
      <c r="V72" s="136"/>
      <c r="W72" s="136"/>
      <c r="X72" s="13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70" customFormat="1" ht="12.75">
      <c r="A73" s="43"/>
      <c r="B73" s="43"/>
      <c r="C73" s="143"/>
      <c r="D73" s="143"/>
      <c r="E73" s="143"/>
      <c r="F73" s="143"/>
      <c r="G73" s="139"/>
      <c r="H73" s="139"/>
      <c r="I73" s="139"/>
      <c r="J73" s="139"/>
      <c r="K73" s="139"/>
      <c r="L73" s="139"/>
      <c r="M73" s="139"/>
      <c r="N73" s="139"/>
      <c r="O73" s="139"/>
      <c r="P73" s="140"/>
      <c r="Q73" s="69"/>
      <c r="R73" s="69"/>
      <c r="S73" s="136"/>
      <c r="T73" s="136"/>
      <c r="U73" s="136"/>
      <c r="V73" s="136"/>
      <c r="W73" s="136"/>
      <c r="X73" s="136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70" customFormat="1" ht="12.75">
      <c r="A74" s="43"/>
      <c r="B74" s="43"/>
      <c r="C74" s="143"/>
      <c r="D74" s="143"/>
      <c r="E74" s="143"/>
      <c r="F74" s="143"/>
      <c r="G74" s="139"/>
      <c r="H74" s="139"/>
      <c r="I74" s="139"/>
      <c r="J74" s="139"/>
      <c r="K74" s="139"/>
      <c r="L74" s="139"/>
      <c r="M74" s="139"/>
      <c r="N74" s="139"/>
      <c r="O74" s="139"/>
      <c r="P74" s="140"/>
      <c r="Q74" s="69"/>
      <c r="R74" s="135"/>
      <c r="S74" s="136"/>
      <c r="T74" s="136"/>
      <c r="U74" s="136"/>
      <c r="V74" s="136"/>
      <c r="W74" s="136"/>
      <c r="X74" s="136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70" customFormat="1" ht="12.75">
      <c r="A75" s="43"/>
      <c r="B75" s="43"/>
      <c r="C75" s="143"/>
      <c r="D75" s="143"/>
      <c r="E75" s="143"/>
      <c r="F75" s="143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1"/>
      <c r="R75" s="135"/>
      <c r="S75" s="136"/>
      <c r="T75" s="136"/>
      <c r="U75" s="136"/>
      <c r="V75" s="136"/>
      <c r="W75" s="136"/>
      <c r="X75" s="136"/>
      <c r="Y75" s="111"/>
      <c r="Z75" s="111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70" customFormat="1" ht="12.75">
      <c r="A76" s="43"/>
      <c r="B76" s="43"/>
      <c r="C76" s="143"/>
      <c r="D76" s="143"/>
      <c r="E76" s="143"/>
      <c r="F76" s="143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41"/>
      <c r="R76" s="43"/>
      <c r="S76" s="136"/>
      <c r="T76" s="136"/>
      <c r="U76" s="136"/>
      <c r="V76" s="136"/>
      <c r="W76" s="136"/>
      <c r="X76" s="136"/>
      <c r="Y76" s="111"/>
      <c r="Z76" s="111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70" customFormat="1" ht="12.75">
      <c r="A77" s="43"/>
      <c r="B77" s="43"/>
      <c r="C77" s="143"/>
      <c r="D77" s="143"/>
      <c r="E77" s="143"/>
      <c r="F77" s="143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1"/>
      <c r="R77" s="43"/>
      <c r="S77" s="136"/>
      <c r="T77" s="144"/>
      <c r="U77" s="144"/>
      <c r="V77" s="144"/>
      <c r="W77" s="136"/>
      <c r="X77" s="136"/>
      <c r="Y77" s="111"/>
      <c r="Z77" s="111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70" customFormat="1" ht="12.75">
      <c r="A78" s="43"/>
      <c r="B78" s="43"/>
      <c r="C78" s="143"/>
      <c r="D78" s="143"/>
      <c r="E78" s="143"/>
      <c r="F78" s="14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3"/>
      <c r="R78" s="43"/>
      <c r="S78" s="136"/>
      <c r="T78" s="144"/>
      <c r="U78" s="144"/>
      <c r="V78" s="144"/>
      <c r="W78" s="136"/>
      <c r="X78" s="136"/>
      <c r="Y78" s="111"/>
      <c r="Z78" s="111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ht="12.75">
      <c r="A79" s="43"/>
      <c r="B79" s="43"/>
      <c r="C79" s="143"/>
      <c r="D79" s="143"/>
      <c r="E79" s="143"/>
      <c r="F79" s="14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3"/>
      <c r="R79" s="43"/>
      <c r="S79" s="136"/>
      <c r="T79" s="144"/>
      <c r="U79" s="144"/>
      <c r="V79" s="144"/>
      <c r="W79" s="136"/>
      <c r="X79" s="136"/>
      <c r="Y79" s="111"/>
      <c r="Z79" s="11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2.75">
      <c r="A80" s="43"/>
      <c r="B80" s="43"/>
      <c r="C80" s="143"/>
      <c r="D80" s="143"/>
      <c r="E80" s="143"/>
      <c r="F80" s="14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3"/>
      <c r="R80" s="43"/>
      <c r="S80" s="136"/>
      <c r="T80" s="144"/>
      <c r="U80" s="144"/>
      <c r="V80" s="144"/>
      <c r="W80" s="136"/>
      <c r="X80" s="136"/>
      <c r="Y80" s="111"/>
      <c r="Z80" s="11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ht="12.75">
      <c r="A81" s="43"/>
      <c r="B81" s="43"/>
      <c r="C81" s="143"/>
      <c r="D81" s="143"/>
      <c r="E81" s="143"/>
      <c r="F81" s="14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3"/>
      <c r="R81" s="43"/>
      <c r="S81" s="136"/>
      <c r="T81" s="144"/>
      <c r="U81" s="144"/>
      <c r="V81" s="144"/>
      <c r="W81" s="136"/>
      <c r="X81" s="136"/>
      <c r="Y81" s="111"/>
      <c r="Z81" s="11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2.75">
      <c r="A82" s="43"/>
      <c r="B82" s="43"/>
      <c r="C82" s="143"/>
      <c r="D82" s="143"/>
      <c r="E82" s="143"/>
      <c r="F82" s="14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3"/>
      <c r="R82" s="43"/>
      <c r="S82" s="136"/>
      <c r="T82" s="144"/>
      <c r="U82" s="144"/>
      <c r="V82" s="144"/>
      <c r="W82" s="136"/>
      <c r="X82" s="136"/>
      <c r="Y82" s="111"/>
      <c r="Z82" s="11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ht="12.75">
      <c r="A83" s="43"/>
      <c r="B83" s="43"/>
      <c r="C83" s="143"/>
      <c r="D83" s="143"/>
      <c r="E83" s="143"/>
      <c r="F83" s="14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3"/>
      <c r="R83" s="43"/>
      <c r="S83" s="136"/>
      <c r="T83" s="144"/>
      <c r="U83" s="144"/>
      <c r="V83" s="144"/>
      <c r="W83" s="136"/>
      <c r="X83" s="136"/>
      <c r="Y83" s="111"/>
      <c r="Z83" s="11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12.75">
      <c r="A84" s="43"/>
      <c r="B84" s="43"/>
      <c r="C84" s="143"/>
      <c r="D84" s="143"/>
      <c r="E84" s="143"/>
      <c r="F84" s="14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3"/>
      <c r="R84" s="43"/>
      <c r="S84" s="136"/>
      <c r="T84" s="144"/>
      <c r="U84" s="144"/>
      <c r="V84" s="144"/>
      <c r="W84" s="136"/>
      <c r="X84" s="136"/>
      <c r="Y84" s="111"/>
      <c r="Z84" s="11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ht="12.75">
      <c r="A85" s="43"/>
      <c r="B85" s="43"/>
      <c r="C85" s="143"/>
      <c r="D85" s="143"/>
      <c r="E85" s="143"/>
      <c r="F85" s="143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3"/>
      <c r="R85" s="135"/>
      <c r="S85" s="136"/>
      <c r="T85" s="136"/>
      <c r="U85" s="136"/>
      <c r="V85" s="136"/>
      <c r="W85" s="136"/>
      <c r="X85" s="136"/>
      <c r="Y85" s="111"/>
      <c r="Z85" s="11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ht="12.75">
      <c r="A86" s="43"/>
      <c r="B86" s="43"/>
      <c r="C86" s="143"/>
      <c r="D86" s="143"/>
      <c r="E86" s="143"/>
      <c r="F86" s="14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"/>
      <c r="R86" s="135"/>
      <c r="S86" s="136"/>
      <c r="T86" s="136"/>
      <c r="U86" s="136"/>
      <c r="V86" s="136"/>
      <c r="W86" s="136"/>
      <c r="X86" s="136"/>
      <c r="Y86" s="111"/>
      <c r="Z86" s="11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ht="12.75">
      <c r="A87" s="43"/>
      <c r="B87" s="43"/>
      <c r="C87" s="143"/>
      <c r="D87" s="143"/>
      <c r="E87" s="143"/>
      <c r="F87" s="14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1"/>
      <c r="R87" s="135"/>
      <c r="S87" s="136"/>
      <c r="T87" s="136"/>
      <c r="U87" s="136"/>
      <c r="V87" s="136"/>
      <c r="W87" s="136"/>
      <c r="X87" s="136"/>
      <c r="Y87" s="111"/>
      <c r="Z87" s="11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ht="12.75">
      <c r="A88" s="43"/>
      <c r="B88" s="43"/>
      <c r="C88" s="143"/>
      <c r="D88" s="143"/>
      <c r="E88" s="143"/>
      <c r="F88" s="14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41"/>
      <c r="R88" s="135"/>
      <c r="S88" s="136"/>
      <c r="T88" s="136"/>
      <c r="U88" s="136"/>
      <c r="V88" s="136"/>
      <c r="W88" s="136"/>
      <c r="X88" s="136"/>
      <c r="Y88" s="111"/>
      <c r="Z88" s="11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12.75">
      <c r="A89" s="43"/>
      <c r="B89" s="43"/>
      <c r="C89" s="143"/>
      <c r="D89" s="143"/>
      <c r="E89" s="143"/>
      <c r="F89" s="143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41"/>
      <c r="R89" s="135"/>
      <c r="S89" s="136"/>
      <c r="T89" s="136"/>
      <c r="U89" s="136"/>
      <c r="V89" s="136"/>
      <c r="W89" s="136"/>
      <c r="X89" s="136"/>
      <c r="Y89" s="111"/>
      <c r="Z89" s="111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ht="12.75">
      <c r="A90" s="43"/>
      <c r="B90" s="43"/>
      <c r="C90" s="143"/>
      <c r="D90" s="143"/>
      <c r="E90" s="143"/>
      <c r="F90" s="143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3"/>
      <c r="R90" s="143"/>
      <c r="S90" s="136"/>
      <c r="T90" s="136"/>
      <c r="U90" s="136"/>
      <c r="V90" s="136"/>
      <c r="W90" s="136"/>
      <c r="X90" s="136"/>
      <c r="Y90" s="111"/>
      <c r="Z90" s="111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</row>
    <row r="91" spans="1:106" ht="12.75">
      <c r="A91" s="43"/>
      <c r="B91" s="43"/>
      <c r="C91" s="143"/>
      <c r="D91" s="143"/>
      <c r="E91" s="143"/>
      <c r="F91" s="143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3"/>
      <c r="R91" s="143"/>
      <c r="S91" s="144"/>
      <c r="T91" s="144"/>
      <c r="U91" s="144"/>
      <c r="V91" s="144"/>
      <c r="W91" s="144"/>
      <c r="X91" s="144"/>
      <c r="Y91" s="139"/>
      <c r="Z91" s="1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2.75">
      <c r="A92" s="43"/>
      <c r="B92" s="43"/>
      <c r="C92" s="143"/>
      <c r="D92" s="143"/>
      <c r="E92" s="143"/>
      <c r="F92" s="14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3"/>
      <c r="R92" s="143"/>
      <c r="S92" s="144"/>
      <c r="T92" s="144"/>
      <c r="U92" s="144"/>
      <c r="V92" s="144"/>
      <c r="W92" s="144"/>
      <c r="X92" s="144"/>
      <c r="Y92" s="139"/>
      <c r="Z92" s="1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</row>
    <row r="93" spans="1:106" ht="12.75">
      <c r="A93" s="43"/>
      <c r="B93" s="43"/>
      <c r="C93" s="143"/>
      <c r="D93" s="143"/>
      <c r="E93" s="143"/>
      <c r="F93" s="14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3"/>
      <c r="R93" s="143"/>
      <c r="S93" s="144"/>
      <c r="T93" s="144"/>
      <c r="U93" s="144"/>
      <c r="V93" s="144"/>
      <c r="W93" s="144"/>
      <c r="X93" s="144"/>
      <c r="Y93" s="139"/>
      <c r="Z93" s="1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2.75">
      <c r="A94" s="43"/>
      <c r="B94" s="43"/>
      <c r="C94" s="143"/>
      <c r="D94" s="143"/>
      <c r="E94" s="143"/>
      <c r="F94" s="143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3"/>
      <c r="R94" s="143"/>
      <c r="S94" s="144"/>
      <c r="T94" s="144"/>
      <c r="U94" s="144"/>
      <c r="V94" s="144"/>
      <c r="W94" s="144"/>
      <c r="X94" s="144"/>
      <c r="Y94" s="139"/>
      <c r="Z94" s="1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</row>
    <row r="95" spans="1:106" ht="12.75">
      <c r="A95" s="43"/>
      <c r="B95" s="43"/>
      <c r="C95" s="143"/>
      <c r="D95" s="143"/>
      <c r="E95" s="143"/>
      <c r="F95" s="143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3"/>
      <c r="R95" s="143"/>
      <c r="S95" s="144"/>
      <c r="T95" s="144"/>
      <c r="U95" s="144"/>
      <c r="V95" s="144"/>
      <c r="W95" s="144"/>
      <c r="X95" s="144"/>
      <c r="Y95" s="139"/>
      <c r="Z95" s="1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</row>
    <row r="96" spans="1:106" ht="12.75">
      <c r="A96" s="43"/>
      <c r="B96" s="43"/>
      <c r="C96" s="143"/>
      <c r="D96" s="143"/>
      <c r="E96" s="143"/>
      <c r="F96" s="143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3"/>
      <c r="R96" s="143"/>
      <c r="S96" s="144"/>
      <c r="T96" s="144"/>
      <c r="U96" s="144"/>
      <c r="V96" s="144"/>
      <c r="W96" s="144"/>
      <c r="X96" s="144"/>
      <c r="Y96" s="139"/>
      <c r="Z96" s="1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12.75">
      <c r="A97" s="43"/>
      <c r="B97" s="43"/>
      <c r="C97" s="143"/>
      <c r="D97" s="143"/>
      <c r="E97" s="143"/>
      <c r="F97" s="143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3"/>
      <c r="R97" s="143"/>
      <c r="S97" s="144"/>
      <c r="T97" s="144"/>
      <c r="U97" s="144"/>
      <c r="V97" s="144"/>
      <c r="W97" s="144"/>
      <c r="X97" s="144"/>
      <c r="Y97" s="139"/>
      <c r="Z97" s="1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</row>
    <row r="98" spans="1:106" ht="12.75">
      <c r="A98" s="43"/>
      <c r="B98" s="43"/>
      <c r="C98" s="143"/>
      <c r="D98" s="143"/>
      <c r="E98" s="143"/>
      <c r="F98" s="143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3"/>
      <c r="R98" s="143"/>
      <c r="S98" s="144"/>
      <c r="T98" s="144"/>
      <c r="U98" s="144"/>
      <c r="V98" s="144"/>
      <c r="W98" s="144"/>
      <c r="X98" s="144"/>
      <c r="Y98" s="139"/>
      <c r="Z98" s="1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12.75">
      <c r="A99" s="43"/>
      <c r="B99" s="43"/>
      <c r="C99" s="143"/>
      <c r="D99" s="143"/>
      <c r="E99" s="143"/>
      <c r="F99" s="14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3"/>
      <c r="R99" s="143"/>
      <c r="S99" s="144"/>
      <c r="T99" s="144"/>
      <c r="U99" s="144"/>
      <c r="V99" s="144"/>
      <c r="W99" s="144"/>
      <c r="X99" s="144"/>
      <c r="Y99" s="139"/>
      <c r="Z99" s="1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  <row r="100" spans="1:106" ht="12.75">
      <c r="A100" s="43"/>
      <c r="B100" s="43"/>
      <c r="C100" s="143"/>
      <c r="D100" s="143"/>
      <c r="E100" s="143"/>
      <c r="F100" s="14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3"/>
      <c r="R100" s="143"/>
      <c r="S100" s="144"/>
      <c r="T100" s="144"/>
      <c r="U100" s="144"/>
      <c r="V100" s="144"/>
      <c r="W100" s="144"/>
      <c r="X100" s="144"/>
      <c r="Y100" s="139"/>
      <c r="Z100" s="1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</row>
    <row r="101" spans="1:106" ht="12.75">
      <c r="A101" s="43"/>
      <c r="B101" s="43"/>
      <c r="C101" s="143"/>
      <c r="D101" s="143"/>
      <c r="E101" s="143"/>
      <c r="F101" s="14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3"/>
      <c r="R101" s="143"/>
      <c r="S101" s="144"/>
      <c r="T101" s="144"/>
      <c r="U101" s="144"/>
      <c r="V101" s="144"/>
      <c r="W101" s="144"/>
      <c r="X101" s="144"/>
      <c r="Y101" s="139"/>
      <c r="Z101" s="1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</row>
    <row r="102" spans="1:106" ht="12.75">
      <c r="A102" s="43"/>
      <c r="B102" s="43"/>
      <c r="C102" s="143"/>
      <c r="D102" s="143"/>
      <c r="E102" s="143"/>
      <c r="F102" s="14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3"/>
      <c r="R102" s="143"/>
      <c r="S102" s="144"/>
      <c r="T102" s="144"/>
      <c r="U102" s="144"/>
      <c r="V102" s="144"/>
      <c r="W102" s="144"/>
      <c r="X102" s="144"/>
      <c r="Y102" s="139"/>
      <c r="Z102" s="1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</row>
    <row r="103" spans="1:106" ht="12.75">
      <c r="A103" s="43"/>
      <c r="B103" s="43"/>
      <c r="C103" s="143"/>
      <c r="D103" s="143"/>
      <c r="E103" s="143"/>
      <c r="F103" s="14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3"/>
      <c r="R103" s="143"/>
      <c r="S103" s="144"/>
      <c r="T103" s="144"/>
      <c r="U103" s="144"/>
      <c r="V103" s="144"/>
      <c r="W103" s="144"/>
      <c r="X103" s="144"/>
      <c r="Y103" s="139"/>
      <c r="Z103" s="1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2.75">
      <c r="A104" s="43"/>
      <c r="B104" s="43"/>
      <c r="C104" s="143"/>
      <c r="D104" s="143"/>
      <c r="E104" s="143"/>
      <c r="F104" s="14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3"/>
      <c r="R104" s="143"/>
      <c r="S104" s="144"/>
      <c r="T104" s="144"/>
      <c r="U104" s="144"/>
      <c r="V104" s="144"/>
      <c r="W104" s="144"/>
      <c r="X104" s="144"/>
      <c r="Y104" s="139"/>
      <c r="Z104" s="1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</row>
    <row r="105" spans="1:106" ht="12.75">
      <c r="A105" s="43"/>
      <c r="B105" s="43"/>
      <c r="C105" s="143"/>
      <c r="D105" s="143"/>
      <c r="E105" s="143"/>
      <c r="F105" s="14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3"/>
      <c r="R105" s="143"/>
      <c r="S105" s="144"/>
      <c r="T105" s="144"/>
      <c r="U105" s="144"/>
      <c r="V105" s="144"/>
      <c r="W105" s="144"/>
      <c r="X105" s="144"/>
      <c r="Y105" s="139"/>
      <c r="Z105" s="1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</row>
    <row r="106" spans="1:106" ht="12.75">
      <c r="A106" s="43"/>
      <c r="B106" s="43"/>
      <c r="C106" s="143"/>
      <c r="D106" s="143"/>
      <c r="E106" s="143"/>
      <c r="F106" s="14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3"/>
      <c r="R106" s="143"/>
      <c r="S106" s="144"/>
      <c r="T106" s="144"/>
      <c r="U106" s="144"/>
      <c r="V106" s="144"/>
      <c r="W106" s="144"/>
      <c r="X106" s="144"/>
      <c r="Y106" s="139"/>
      <c r="Z106" s="1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2.75">
      <c r="A107" s="43"/>
      <c r="B107" s="43"/>
      <c r="C107" s="143"/>
      <c r="D107" s="143"/>
      <c r="E107" s="143"/>
      <c r="F107" s="14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3"/>
      <c r="R107" s="143"/>
      <c r="S107" s="144"/>
      <c r="T107" s="144"/>
      <c r="U107" s="144"/>
      <c r="V107" s="144"/>
      <c r="W107" s="144"/>
      <c r="X107" s="144"/>
      <c r="Y107" s="139"/>
      <c r="Z107" s="1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</row>
    <row r="108" spans="1:106" ht="12.75">
      <c r="A108" s="43"/>
      <c r="B108" s="43"/>
      <c r="C108" s="143"/>
      <c r="D108" s="143"/>
      <c r="E108" s="143"/>
      <c r="F108" s="14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3"/>
      <c r="R108" s="143"/>
      <c r="S108" s="144"/>
      <c r="T108" s="144"/>
      <c r="U108" s="144"/>
      <c r="V108" s="144"/>
      <c r="W108" s="144"/>
      <c r="X108" s="144"/>
      <c r="Y108" s="139"/>
      <c r="Z108" s="1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2.75">
      <c r="A109" s="43"/>
      <c r="B109" s="43"/>
      <c r="C109" s="143"/>
      <c r="D109" s="143"/>
      <c r="E109" s="143"/>
      <c r="F109" s="14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3"/>
      <c r="R109" s="143"/>
      <c r="S109" s="144"/>
      <c r="T109" s="144"/>
      <c r="U109" s="144"/>
      <c r="V109" s="144"/>
      <c r="W109" s="144"/>
      <c r="X109" s="144"/>
      <c r="Y109" s="139"/>
      <c r="Z109" s="1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</row>
    <row r="110" spans="1:106" ht="12.75">
      <c r="A110" s="43"/>
      <c r="B110" s="43"/>
      <c r="C110" s="143"/>
      <c r="D110" s="143"/>
      <c r="E110" s="143"/>
      <c r="F110" s="14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3"/>
      <c r="R110" s="143"/>
      <c r="S110" s="144"/>
      <c r="T110" s="144"/>
      <c r="U110" s="144"/>
      <c r="V110" s="144"/>
      <c r="W110" s="144"/>
      <c r="X110" s="144"/>
      <c r="Y110" s="139"/>
      <c r="Z110" s="1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</row>
    <row r="111" spans="1:106" ht="12.75">
      <c r="A111" s="43"/>
      <c r="B111" s="43"/>
      <c r="C111" s="143"/>
      <c r="D111" s="143"/>
      <c r="E111" s="143"/>
      <c r="F111" s="143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3"/>
      <c r="R111" s="143"/>
      <c r="S111" s="144"/>
      <c r="T111" s="144"/>
      <c r="U111" s="144"/>
      <c r="V111" s="144"/>
      <c r="W111" s="144"/>
      <c r="X111" s="144"/>
      <c r="Y111" s="139"/>
      <c r="Z111" s="1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12.75">
      <c r="A112" s="43"/>
      <c r="B112" s="43"/>
      <c r="C112" s="143"/>
      <c r="D112" s="143"/>
      <c r="E112" s="143"/>
      <c r="F112" s="143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3"/>
      <c r="R112" s="143"/>
      <c r="S112" s="144"/>
      <c r="T112" s="144"/>
      <c r="U112" s="144"/>
      <c r="V112" s="144"/>
      <c r="W112" s="144"/>
      <c r="X112" s="144"/>
      <c r="Y112" s="139"/>
      <c r="Z112" s="1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</row>
    <row r="113" spans="1:106" ht="12.75">
      <c r="A113" s="43"/>
      <c r="B113" s="43"/>
      <c r="C113" s="143"/>
      <c r="D113" s="143"/>
      <c r="E113" s="143"/>
      <c r="F113" s="143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3"/>
      <c r="R113" s="143"/>
      <c r="S113" s="144"/>
      <c r="T113" s="144"/>
      <c r="U113" s="144"/>
      <c r="V113" s="144"/>
      <c r="W113" s="144"/>
      <c r="X113" s="144"/>
      <c r="Y113" s="139"/>
      <c r="Z113" s="1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12.75">
      <c r="A114" s="43"/>
      <c r="B114" s="43"/>
      <c r="C114" s="143"/>
      <c r="D114" s="143"/>
      <c r="E114" s="143"/>
      <c r="F114" s="143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3"/>
      <c r="R114" s="143"/>
      <c r="S114" s="144"/>
      <c r="T114" s="144"/>
      <c r="U114" s="144"/>
      <c r="V114" s="144"/>
      <c r="W114" s="144"/>
      <c r="X114" s="144"/>
      <c r="Y114" s="139"/>
      <c r="Z114" s="1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</row>
    <row r="115" spans="1:106" ht="12.75">
      <c r="A115" s="43"/>
      <c r="B115" s="43"/>
      <c r="C115" s="143"/>
      <c r="D115" s="143"/>
      <c r="E115" s="143"/>
      <c r="F115" s="14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3"/>
      <c r="R115" s="143"/>
      <c r="S115" s="144"/>
      <c r="T115" s="144"/>
      <c r="U115" s="144"/>
      <c r="V115" s="144"/>
      <c r="W115" s="144"/>
      <c r="X115" s="144"/>
      <c r="Y115" s="139"/>
      <c r="Z115" s="1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</row>
    <row r="116" spans="1:106" ht="12.75">
      <c r="A116" s="43"/>
      <c r="B116" s="43"/>
      <c r="C116" s="143"/>
      <c r="D116" s="143"/>
      <c r="E116" s="143"/>
      <c r="F116" s="14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3"/>
      <c r="R116" s="143"/>
      <c r="S116" s="144"/>
      <c r="T116" s="144"/>
      <c r="U116" s="144"/>
      <c r="V116" s="144"/>
      <c r="W116" s="144"/>
      <c r="X116" s="144"/>
      <c r="Y116" s="139"/>
      <c r="Z116" s="1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</row>
    <row r="117" spans="1:106" ht="12.75">
      <c r="A117" s="43"/>
      <c r="B117" s="43"/>
      <c r="C117" s="143"/>
      <c r="D117" s="143"/>
      <c r="E117" s="143"/>
      <c r="F117" s="14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3"/>
      <c r="R117" s="143"/>
      <c r="S117" s="144"/>
      <c r="T117" s="144"/>
      <c r="U117" s="144"/>
      <c r="V117" s="144"/>
      <c r="W117" s="144"/>
      <c r="X117" s="144"/>
      <c r="Y117" s="139"/>
      <c r="Z117" s="1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2.75">
      <c r="A118" s="43"/>
      <c r="B118" s="43"/>
      <c r="C118" s="143"/>
      <c r="D118" s="143"/>
      <c r="E118" s="143"/>
      <c r="F118" s="14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3"/>
      <c r="R118" s="143"/>
      <c r="S118" s="144"/>
      <c r="T118" s="144"/>
      <c r="U118" s="144"/>
      <c r="V118" s="144"/>
      <c r="W118" s="144"/>
      <c r="X118" s="144"/>
      <c r="Y118" s="139"/>
      <c r="Z118" s="1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</row>
    <row r="119" spans="1:106" ht="12.75">
      <c r="A119" s="43"/>
      <c r="B119" s="43"/>
      <c r="C119" s="143"/>
      <c r="D119" s="143"/>
      <c r="E119" s="143"/>
      <c r="F119" s="143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3"/>
      <c r="R119" s="143"/>
      <c r="S119" s="144"/>
      <c r="T119" s="144"/>
      <c r="U119" s="144"/>
      <c r="V119" s="144"/>
      <c r="W119" s="144"/>
      <c r="X119" s="144"/>
      <c r="Y119" s="139"/>
      <c r="Z119" s="1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</row>
    <row r="120" spans="1:106" ht="12.75">
      <c r="A120" s="43"/>
      <c r="B120" s="43"/>
      <c r="C120" s="143"/>
      <c r="D120" s="143"/>
      <c r="E120" s="143"/>
      <c r="F120" s="143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3"/>
      <c r="R120" s="143"/>
      <c r="S120" s="144"/>
      <c r="T120" s="144"/>
      <c r="U120" s="144"/>
      <c r="V120" s="144"/>
      <c r="W120" s="144"/>
      <c r="X120" s="144"/>
      <c r="Y120" s="139"/>
      <c r="Z120" s="1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2.75">
      <c r="A121" s="43"/>
      <c r="B121" s="43"/>
      <c r="C121" s="143"/>
      <c r="D121" s="143"/>
      <c r="E121" s="143"/>
      <c r="F121" s="143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43"/>
      <c r="R121" s="143"/>
      <c r="S121" s="144"/>
      <c r="T121" s="144"/>
      <c r="U121" s="144"/>
      <c r="V121" s="144"/>
      <c r="W121" s="144"/>
      <c r="X121" s="144"/>
      <c r="Y121" s="139"/>
      <c r="Z121" s="1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</row>
    <row r="122" spans="1:106" ht="12.75">
      <c r="A122" s="43"/>
      <c r="B122" s="43"/>
      <c r="C122" s="143"/>
      <c r="D122" s="143"/>
      <c r="E122" s="143"/>
      <c r="F122" s="143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3"/>
      <c r="R122" s="143"/>
      <c r="S122" s="144"/>
      <c r="T122" s="144"/>
      <c r="U122" s="144"/>
      <c r="V122" s="144"/>
      <c r="W122" s="144"/>
      <c r="X122" s="144"/>
      <c r="Y122" s="139"/>
      <c r="Z122" s="1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2.75">
      <c r="A123" s="43"/>
      <c r="B123" s="43"/>
      <c r="C123" s="143"/>
      <c r="D123" s="143"/>
      <c r="E123" s="143"/>
      <c r="F123" s="143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3"/>
      <c r="R123" s="143"/>
      <c r="S123" s="144"/>
      <c r="T123" s="144"/>
      <c r="U123" s="144"/>
      <c r="V123" s="144"/>
      <c r="W123" s="144"/>
      <c r="X123" s="144"/>
      <c r="Y123" s="139"/>
      <c r="Z123" s="1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</row>
    <row r="124" spans="1:106" ht="12.75">
      <c r="A124" s="43"/>
      <c r="B124" s="43"/>
      <c r="C124" s="143"/>
      <c r="D124" s="143"/>
      <c r="E124" s="143"/>
      <c r="F124" s="143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3"/>
      <c r="R124" s="143"/>
      <c r="S124" s="144"/>
      <c r="T124" s="144"/>
      <c r="U124" s="144"/>
      <c r="V124" s="144"/>
      <c r="W124" s="144"/>
      <c r="X124" s="144"/>
      <c r="Y124" s="139"/>
      <c r="Z124" s="1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</row>
    <row r="125" spans="1:106" ht="12.75">
      <c r="A125" s="43"/>
      <c r="B125" s="43"/>
      <c r="C125" s="143"/>
      <c r="D125" s="143"/>
      <c r="E125" s="143"/>
      <c r="F125" s="143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3"/>
      <c r="R125" s="143"/>
      <c r="S125" s="144"/>
      <c r="T125" s="144"/>
      <c r="U125" s="144"/>
      <c r="V125" s="144"/>
      <c r="W125" s="144"/>
      <c r="X125" s="144"/>
      <c r="Y125" s="139"/>
      <c r="Z125" s="1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12.75">
      <c r="A126" s="43"/>
      <c r="B126" s="43"/>
      <c r="C126" s="143"/>
      <c r="D126" s="143"/>
      <c r="E126" s="143"/>
      <c r="F126" s="143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3"/>
      <c r="R126" s="143"/>
      <c r="S126" s="144"/>
      <c r="T126" s="144"/>
      <c r="U126" s="144"/>
      <c r="V126" s="144"/>
      <c r="W126" s="144"/>
      <c r="X126" s="144"/>
      <c r="Y126" s="139"/>
      <c r="Z126" s="1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</row>
    <row r="127" spans="1:106" ht="12.75">
      <c r="A127" s="43"/>
      <c r="B127" s="43"/>
      <c r="C127" s="143"/>
      <c r="D127" s="143"/>
      <c r="E127" s="143"/>
      <c r="F127" s="143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3"/>
      <c r="R127" s="143"/>
      <c r="S127" s="144"/>
      <c r="T127" s="144"/>
      <c r="U127" s="144"/>
      <c r="V127" s="144"/>
      <c r="W127" s="144"/>
      <c r="X127" s="144"/>
      <c r="Y127" s="139"/>
      <c r="Z127" s="1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12.75">
      <c r="A128" s="43"/>
      <c r="B128" s="43"/>
      <c r="C128" s="143"/>
      <c r="D128" s="143"/>
      <c r="E128" s="143"/>
      <c r="F128" s="143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3"/>
      <c r="R128" s="143"/>
      <c r="S128" s="144"/>
      <c r="T128" s="144"/>
      <c r="U128" s="144"/>
      <c r="V128" s="144"/>
      <c r="W128" s="144"/>
      <c r="X128" s="144"/>
      <c r="Y128" s="139"/>
      <c r="Z128" s="1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</row>
    <row r="129" spans="1:106" ht="12.75">
      <c r="A129" s="43"/>
      <c r="B129" s="43"/>
      <c r="C129" s="143"/>
      <c r="D129" s="143"/>
      <c r="E129" s="143"/>
      <c r="F129" s="143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3"/>
      <c r="R129" s="143"/>
      <c r="S129" s="144"/>
      <c r="T129" s="144"/>
      <c r="U129" s="144"/>
      <c r="V129" s="144"/>
      <c r="W129" s="144"/>
      <c r="X129" s="144"/>
      <c r="Y129" s="139"/>
      <c r="Z129" s="1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</row>
    <row r="130" spans="1:106" ht="12.75">
      <c r="A130" s="43"/>
      <c r="B130" s="43"/>
      <c r="C130" s="143"/>
      <c r="D130" s="143"/>
      <c r="E130" s="143"/>
      <c r="F130" s="143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3"/>
      <c r="R130" s="143"/>
      <c r="S130" s="144"/>
      <c r="T130" s="144"/>
      <c r="U130" s="144"/>
      <c r="V130" s="144"/>
      <c r="W130" s="144"/>
      <c r="X130" s="144"/>
      <c r="Y130" s="139"/>
      <c r="Z130" s="1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</row>
    <row r="131" spans="1:106" ht="12.75">
      <c r="A131" s="43"/>
      <c r="B131" s="43"/>
      <c r="C131" s="143"/>
      <c r="D131" s="143"/>
      <c r="E131" s="143"/>
      <c r="F131" s="143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3"/>
      <c r="R131" s="143"/>
      <c r="S131" s="144"/>
      <c r="T131" s="144"/>
      <c r="U131" s="144"/>
      <c r="V131" s="144"/>
      <c r="W131" s="144"/>
      <c r="X131" s="144"/>
      <c r="Y131" s="139"/>
      <c r="Z131" s="1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</row>
    <row r="132" spans="1:106" ht="12.75">
      <c r="A132" s="43"/>
      <c r="B132" s="43"/>
      <c r="C132" s="143"/>
      <c r="D132" s="143"/>
      <c r="E132" s="143"/>
      <c r="F132" s="143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3"/>
      <c r="R132" s="143"/>
      <c r="S132" s="144"/>
      <c r="T132" s="144"/>
      <c r="U132" s="144"/>
      <c r="V132" s="144"/>
      <c r="W132" s="144"/>
      <c r="X132" s="144"/>
      <c r="Y132" s="139"/>
      <c r="Z132" s="1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</row>
    <row r="133" spans="1:106" ht="12.75">
      <c r="A133" s="43"/>
      <c r="B133" s="43"/>
      <c r="C133" s="143"/>
      <c r="D133" s="143"/>
      <c r="E133" s="143"/>
      <c r="F133" s="143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3"/>
      <c r="R133" s="143"/>
      <c r="S133" s="144"/>
      <c r="T133" s="144"/>
      <c r="U133" s="144"/>
      <c r="V133" s="144"/>
      <c r="W133" s="144"/>
      <c r="X133" s="144"/>
      <c r="Y133" s="139"/>
      <c r="Z133" s="1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12.75">
      <c r="A134" s="43"/>
      <c r="B134" s="43"/>
      <c r="C134" s="143"/>
      <c r="D134" s="143"/>
      <c r="E134" s="143"/>
      <c r="F134" s="143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3"/>
      <c r="R134" s="143"/>
      <c r="S134" s="144"/>
      <c r="T134" s="144"/>
      <c r="U134" s="144"/>
      <c r="V134" s="144"/>
      <c r="W134" s="144"/>
      <c r="X134" s="144"/>
      <c r="Y134" s="139"/>
      <c r="Z134" s="1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</row>
    <row r="135" spans="1:106" ht="12.75">
      <c r="A135" s="43"/>
      <c r="B135" s="43"/>
      <c r="C135" s="143"/>
      <c r="D135" s="143"/>
      <c r="E135" s="143"/>
      <c r="F135" s="143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3"/>
      <c r="R135" s="143"/>
      <c r="S135" s="144"/>
      <c r="T135" s="144"/>
      <c r="U135" s="144"/>
      <c r="V135" s="144"/>
      <c r="W135" s="144"/>
      <c r="X135" s="144"/>
      <c r="Y135" s="139"/>
      <c r="Z135" s="1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</row>
    <row r="136" spans="1:106" ht="12.75">
      <c r="A136" s="43"/>
      <c r="B136" s="43"/>
      <c r="C136" s="143"/>
      <c r="D136" s="143"/>
      <c r="E136" s="143"/>
      <c r="F136" s="143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3"/>
      <c r="R136" s="143"/>
      <c r="S136" s="144"/>
      <c r="T136" s="144"/>
      <c r="U136" s="144"/>
      <c r="V136" s="144"/>
      <c r="W136" s="144"/>
      <c r="X136" s="144"/>
      <c r="Y136" s="139"/>
      <c r="Z136" s="1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2.75">
      <c r="A137" s="43"/>
      <c r="B137" s="43"/>
      <c r="C137" s="143"/>
      <c r="D137" s="143"/>
      <c r="E137" s="143"/>
      <c r="F137" s="143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3"/>
      <c r="R137" s="143"/>
      <c r="S137" s="144"/>
      <c r="T137" s="144"/>
      <c r="U137" s="144"/>
      <c r="V137" s="144"/>
      <c r="W137" s="144"/>
      <c r="X137" s="144"/>
      <c r="Y137" s="139"/>
      <c r="Z137" s="1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</row>
    <row r="138" spans="1:106" ht="12.75">
      <c r="A138" s="43"/>
      <c r="B138" s="43"/>
      <c r="C138" s="143"/>
      <c r="D138" s="143"/>
      <c r="E138" s="143"/>
      <c r="F138" s="143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3"/>
      <c r="R138" s="143"/>
      <c r="S138" s="144"/>
      <c r="T138" s="144"/>
      <c r="U138" s="144"/>
      <c r="V138" s="144"/>
      <c r="W138" s="144"/>
      <c r="X138" s="144"/>
      <c r="Y138" s="139"/>
      <c r="Z138" s="1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2.75">
      <c r="A139" s="43"/>
      <c r="B139" s="43"/>
      <c r="C139" s="143"/>
      <c r="D139" s="143"/>
      <c r="E139" s="143"/>
      <c r="F139" s="143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3"/>
      <c r="R139" s="143"/>
      <c r="S139" s="144"/>
      <c r="T139" s="144"/>
      <c r="U139" s="144"/>
      <c r="V139" s="144"/>
      <c r="W139" s="144"/>
      <c r="X139" s="144"/>
      <c r="Y139" s="139"/>
      <c r="Z139" s="1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</row>
    <row r="140" spans="1:106" ht="12.75">
      <c r="A140" s="43"/>
      <c r="B140" s="43"/>
      <c r="C140" s="143"/>
      <c r="D140" s="143"/>
      <c r="E140" s="143"/>
      <c r="F140" s="143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3"/>
      <c r="R140" s="143"/>
      <c r="S140" s="144"/>
      <c r="T140" s="144"/>
      <c r="U140" s="144"/>
      <c r="V140" s="144"/>
      <c r="W140" s="144"/>
      <c r="X140" s="144"/>
      <c r="Y140" s="139"/>
      <c r="Z140" s="1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</row>
    <row r="141" spans="1:106" ht="12.75">
      <c r="A141" s="43"/>
      <c r="B141" s="43"/>
      <c r="C141" s="143"/>
      <c r="D141" s="143"/>
      <c r="E141" s="143"/>
      <c r="F141" s="143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3"/>
      <c r="R141" s="143"/>
      <c r="S141" s="144"/>
      <c r="T141" s="144"/>
      <c r="U141" s="144"/>
      <c r="V141" s="144"/>
      <c r="W141" s="144"/>
      <c r="X141" s="144"/>
      <c r="Y141" s="139"/>
      <c r="Z141" s="1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12.75">
      <c r="A142" s="43"/>
      <c r="B142" s="43"/>
      <c r="C142" s="143"/>
      <c r="D142" s="143"/>
      <c r="E142" s="143"/>
      <c r="F142" s="143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3"/>
      <c r="R142" s="143"/>
      <c r="S142" s="144"/>
      <c r="T142" s="144"/>
      <c r="U142" s="144"/>
      <c r="V142" s="144"/>
      <c r="W142" s="144"/>
      <c r="X142" s="144"/>
      <c r="Y142" s="139"/>
      <c r="Z142" s="1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</row>
    <row r="143" spans="1:106" ht="12.75">
      <c r="A143" s="43"/>
      <c r="B143" s="43"/>
      <c r="C143" s="143"/>
      <c r="D143" s="143"/>
      <c r="E143" s="143"/>
      <c r="F143" s="143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3"/>
      <c r="R143" s="143"/>
      <c r="S143" s="144"/>
      <c r="T143" s="144"/>
      <c r="U143" s="144"/>
      <c r="V143" s="144"/>
      <c r="W143" s="144"/>
      <c r="X143" s="144"/>
      <c r="Y143" s="139"/>
      <c r="Z143" s="1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2.75">
      <c r="A144" s="43"/>
      <c r="B144" s="43"/>
      <c r="C144" s="143"/>
      <c r="D144" s="143"/>
      <c r="E144" s="143"/>
      <c r="F144" s="143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3"/>
      <c r="R144" s="143"/>
      <c r="S144" s="144"/>
      <c r="T144" s="144"/>
      <c r="U144" s="144"/>
      <c r="V144" s="144"/>
      <c r="W144" s="144"/>
      <c r="X144" s="144"/>
      <c r="Y144" s="139"/>
      <c r="Z144" s="1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</row>
    <row r="145" spans="1:106" ht="12.75">
      <c r="A145" s="43"/>
      <c r="B145" s="43"/>
      <c r="C145" s="143"/>
      <c r="D145" s="143"/>
      <c r="E145" s="143"/>
      <c r="F145" s="143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3"/>
      <c r="R145" s="143"/>
      <c r="S145" s="144"/>
      <c r="T145" s="144"/>
      <c r="U145" s="144"/>
      <c r="V145" s="144"/>
      <c r="W145" s="144"/>
      <c r="X145" s="144"/>
      <c r="Y145" s="139"/>
      <c r="Z145" s="1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</row>
    <row r="146" spans="1:106" ht="12.75">
      <c r="A146" s="43"/>
      <c r="B146" s="43"/>
      <c r="C146" s="143"/>
      <c r="D146" s="143"/>
      <c r="E146" s="143"/>
      <c r="F146" s="143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3"/>
      <c r="R146" s="143"/>
      <c r="S146" s="144"/>
      <c r="T146" s="144"/>
      <c r="U146" s="144"/>
      <c r="V146" s="144"/>
      <c r="W146" s="144"/>
      <c r="X146" s="144"/>
      <c r="Y146" s="139"/>
      <c r="Z146" s="1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12.75">
      <c r="A147" s="43"/>
      <c r="B147" s="43"/>
      <c r="C147" s="143"/>
      <c r="D147" s="143"/>
      <c r="E147" s="143"/>
      <c r="F147" s="143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3"/>
      <c r="R147" s="143"/>
      <c r="S147" s="144"/>
      <c r="T147" s="144"/>
      <c r="U147" s="144"/>
      <c r="V147" s="144"/>
      <c r="W147" s="144"/>
      <c r="X147" s="144"/>
      <c r="Y147" s="139"/>
      <c r="Z147" s="1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</row>
    <row r="148" spans="1:106" ht="12.75">
      <c r="A148" s="43"/>
      <c r="B148" s="43"/>
      <c r="C148" s="143"/>
      <c r="D148" s="143"/>
      <c r="E148" s="143"/>
      <c r="F148" s="143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3"/>
      <c r="R148" s="143"/>
      <c r="S148" s="144"/>
      <c r="T148" s="144"/>
      <c r="U148" s="144"/>
      <c r="V148" s="144"/>
      <c r="W148" s="144"/>
      <c r="X148" s="144"/>
      <c r="Y148" s="139"/>
      <c r="Z148" s="1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</row>
    <row r="149" spans="1:106" ht="12.75">
      <c r="A149" s="43"/>
      <c r="B149" s="43"/>
      <c r="C149" s="143"/>
      <c r="D149" s="143"/>
      <c r="E149" s="143"/>
      <c r="F149" s="143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3"/>
      <c r="R149" s="143"/>
      <c r="S149" s="144"/>
      <c r="T149" s="144"/>
      <c r="U149" s="144"/>
      <c r="V149" s="144"/>
      <c r="W149" s="144"/>
      <c r="X149" s="144"/>
      <c r="Y149" s="139"/>
      <c r="Z149" s="1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2.75">
      <c r="A150" s="43"/>
      <c r="B150" s="43"/>
      <c r="C150" s="143"/>
      <c r="D150" s="143"/>
      <c r="E150" s="143"/>
      <c r="F150" s="143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3"/>
      <c r="R150" s="143"/>
      <c r="S150" s="144"/>
      <c r="T150" s="144"/>
      <c r="U150" s="144"/>
      <c r="V150" s="144"/>
      <c r="W150" s="144"/>
      <c r="X150" s="144"/>
      <c r="Y150" s="139"/>
      <c r="Z150" s="1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</row>
    <row r="151" spans="1:106" ht="12.75">
      <c r="A151" s="43"/>
      <c r="B151" s="43"/>
      <c r="C151" s="143"/>
      <c r="D151" s="143"/>
      <c r="E151" s="143"/>
      <c r="F151" s="14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3"/>
      <c r="R151" s="143"/>
      <c r="S151" s="144"/>
      <c r="T151" s="144"/>
      <c r="U151" s="144"/>
      <c r="V151" s="144"/>
      <c r="W151" s="144"/>
      <c r="X151" s="144"/>
      <c r="Y151" s="139"/>
      <c r="Z151" s="1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2.75">
      <c r="A152" s="43"/>
      <c r="B152" s="43"/>
      <c r="C152" s="143"/>
      <c r="D152" s="143"/>
      <c r="E152" s="143"/>
      <c r="F152" s="143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3"/>
      <c r="R152" s="143"/>
      <c r="S152" s="144"/>
      <c r="T152" s="144"/>
      <c r="U152" s="144"/>
      <c r="V152" s="144"/>
      <c r="W152" s="144"/>
      <c r="X152" s="144"/>
      <c r="Y152" s="139"/>
      <c r="Z152" s="1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</row>
    <row r="153" spans="1:106" ht="12.75">
      <c r="A153" s="43"/>
      <c r="B153" s="43"/>
      <c r="C153" s="143"/>
      <c r="D153" s="143"/>
      <c r="E153" s="143"/>
      <c r="F153" s="143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3"/>
      <c r="R153" s="143"/>
      <c r="S153" s="144"/>
      <c r="T153" s="144"/>
      <c r="U153" s="144"/>
      <c r="V153" s="144"/>
      <c r="W153" s="144"/>
      <c r="X153" s="144"/>
      <c r="Y153" s="139"/>
      <c r="Z153" s="1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</row>
    <row r="154" spans="1:106" ht="12.75">
      <c r="A154" s="43"/>
      <c r="B154" s="43"/>
      <c r="C154" s="143"/>
      <c r="D154" s="143"/>
      <c r="E154" s="143"/>
      <c r="F154" s="14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3"/>
      <c r="R154" s="143"/>
      <c r="S154" s="144"/>
      <c r="T154" s="144"/>
      <c r="U154" s="144"/>
      <c r="V154" s="144"/>
      <c r="W154" s="144"/>
      <c r="X154" s="144"/>
      <c r="Y154" s="139"/>
      <c r="Z154" s="1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12.75">
      <c r="A155" s="43"/>
      <c r="B155" s="43"/>
      <c r="C155" s="143"/>
      <c r="D155" s="143"/>
      <c r="E155" s="143"/>
      <c r="F155" s="14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3"/>
      <c r="R155" s="143"/>
      <c r="S155" s="144"/>
      <c r="T155" s="144"/>
      <c r="U155" s="144"/>
      <c r="V155" s="144"/>
      <c r="W155" s="144"/>
      <c r="X155" s="144"/>
      <c r="Y155" s="139"/>
      <c r="Z155" s="1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</row>
    <row r="156" spans="1:106" ht="12.75">
      <c r="A156" s="43"/>
      <c r="B156" s="43"/>
      <c r="C156" s="143"/>
      <c r="D156" s="143"/>
      <c r="E156" s="143"/>
      <c r="F156" s="14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3"/>
      <c r="R156" s="143"/>
      <c r="S156" s="144"/>
      <c r="T156" s="144"/>
      <c r="U156" s="144"/>
      <c r="V156" s="144"/>
      <c r="W156" s="144"/>
      <c r="X156" s="144"/>
      <c r="Y156" s="139"/>
      <c r="Z156" s="1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12.75">
      <c r="A157" s="43"/>
      <c r="B157" s="43"/>
      <c r="C157" s="143"/>
      <c r="D157" s="143"/>
      <c r="E157" s="143"/>
      <c r="F157" s="14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3"/>
      <c r="R157" s="143"/>
      <c r="S157" s="144"/>
      <c r="T157" s="144"/>
      <c r="U157" s="144"/>
      <c r="V157" s="144"/>
      <c r="W157" s="144"/>
      <c r="X157" s="144"/>
      <c r="Y157" s="139"/>
      <c r="Z157" s="1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</row>
    <row r="158" spans="1:106" ht="12.75">
      <c r="A158" s="43"/>
      <c r="B158" s="43"/>
      <c r="C158" s="143"/>
      <c r="D158" s="143"/>
      <c r="E158" s="143"/>
      <c r="F158" s="14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3"/>
      <c r="R158" s="143"/>
      <c r="S158" s="144"/>
      <c r="T158" s="144"/>
      <c r="U158" s="144"/>
      <c r="V158" s="144"/>
      <c r="W158" s="144"/>
      <c r="X158" s="144"/>
      <c r="Y158" s="139"/>
      <c r="Z158" s="1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</row>
  </sheetData>
  <sheetProtection/>
  <mergeCells count="31">
    <mergeCell ref="C48:D49"/>
    <mergeCell ref="D54:J55"/>
    <mergeCell ref="I48:P48"/>
    <mergeCell ref="C43:D44"/>
    <mergeCell ref="I49:P49"/>
    <mergeCell ref="C46:D47"/>
    <mergeCell ref="K22:O22"/>
    <mergeCell ref="C41:D42"/>
    <mergeCell ref="C40:E40"/>
    <mergeCell ref="C17:D17"/>
    <mergeCell ref="M7:N7"/>
    <mergeCell ref="E43:F44"/>
    <mergeCell ref="M24:N24"/>
    <mergeCell ref="D63:G63"/>
    <mergeCell ref="C51:D52"/>
    <mergeCell ref="E41:F42"/>
    <mergeCell ref="E51:F52"/>
    <mergeCell ref="E38:P38"/>
    <mergeCell ref="C35:D35"/>
    <mergeCell ref="O36:P36"/>
    <mergeCell ref="E46:F47"/>
    <mergeCell ref="E48:F49"/>
    <mergeCell ref="D61:G61"/>
    <mergeCell ref="C2:G2"/>
    <mergeCell ref="A6:L6"/>
    <mergeCell ref="A7:L7"/>
    <mergeCell ref="J2:P2"/>
    <mergeCell ref="G4:H4"/>
    <mergeCell ref="K21:P21"/>
    <mergeCell ref="C4:D4"/>
    <mergeCell ref="K4:P5"/>
  </mergeCells>
  <printOptions/>
  <pageMargins left="0.5" right="0.25" top="0.75" bottom="0.2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OSU-Tulsa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</dc:creator>
  <cp:keywords/>
  <dc:description/>
  <cp:lastModifiedBy>Bell, Claudine A</cp:lastModifiedBy>
  <cp:lastPrinted>2016-04-14T16:13:41Z</cp:lastPrinted>
  <dcterms:created xsi:type="dcterms:W3CDTF">2003-04-08T21:43:22Z</dcterms:created>
  <dcterms:modified xsi:type="dcterms:W3CDTF">2016-04-18T16:45:37Z</dcterms:modified>
  <cp:category/>
  <cp:version/>
  <cp:contentType/>
  <cp:contentStatus/>
</cp:coreProperties>
</file>